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clerk\Downloads\"/>
    </mc:Choice>
  </mc:AlternateContent>
  <xr:revisionPtr revIDLastSave="0" documentId="8_{75DAE961-DA7B-4691-8C43-6847B26E21B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roposed Precept 23" sheetId="62" r:id="rId1"/>
    <sheet name="Proposed Precept 24" sheetId="63" r:id="rId2"/>
  </sheets>
  <calcPr calcId="181029"/>
</workbook>
</file>

<file path=xl/calcChain.xml><?xml version="1.0" encoding="utf-8"?>
<calcChain xmlns="http://schemas.openxmlformats.org/spreadsheetml/2006/main">
  <c r="H9" i="62" l="1"/>
  <c r="G57" i="63"/>
  <c r="G48" i="63"/>
  <c r="G44" i="63"/>
  <c r="G39" i="63"/>
  <c r="G25" i="63"/>
  <c r="F61" i="62"/>
  <c r="F57" i="62"/>
  <c r="F53" i="62"/>
  <c r="F48" i="62"/>
  <c r="F44" i="62"/>
  <c r="F39" i="62"/>
  <c r="F34" i="62"/>
  <c r="F30" i="62"/>
  <c r="F25" i="62"/>
  <c r="F19" i="62"/>
  <c r="G56" i="62"/>
  <c r="G60" i="62"/>
  <c r="G52" i="62"/>
  <c r="G51" i="62"/>
  <c r="G47" i="62"/>
  <c r="G43" i="62"/>
  <c r="G42" i="62"/>
  <c r="G38" i="62"/>
  <c r="G37" i="62"/>
  <c r="G33" i="62"/>
  <c r="G29" i="62"/>
  <c r="G28" i="62"/>
  <c r="G24" i="62"/>
  <c r="G23" i="62"/>
  <c r="G22" i="62"/>
  <c r="G18" i="62"/>
  <c r="G17" i="62"/>
  <c r="G16" i="62"/>
  <c r="G15" i="62"/>
  <c r="H43" i="63"/>
  <c r="H25" i="63"/>
  <c r="G60" i="63"/>
  <c r="G61" i="63" s="1"/>
  <c r="G56" i="63"/>
  <c r="G52" i="63"/>
  <c r="G53" i="63" s="1"/>
  <c r="G51" i="63"/>
  <c r="G47" i="63"/>
  <c r="G43" i="63"/>
  <c r="G42" i="63"/>
  <c r="G38" i="63"/>
  <c r="G37" i="63"/>
  <c r="G33" i="63"/>
  <c r="G34" i="63" s="1"/>
  <c r="G29" i="63"/>
  <c r="G28" i="63"/>
  <c r="G24" i="63"/>
  <c r="G23" i="63"/>
  <c r="G22" i="63"/>
  <c r="G18" i="63"/>
  <c r="G17" i="63"/>
  <c r="G16" i="63"/>
  <c r="G15" i="63"/>
  <c r="H51" i="63"/>
  <c r="G30" i="63" l="1"/>
  <c r="G19" i="62"/>
  <c r="G19" i="63"/>
  <c r="D61" i="63"/>
  <c r="D57" i="63"/>
  <c r="D53" i="63"/>
  <c r="D48" i="63"/>
  <c r="D44" i="63"/>
  <c r="H44" i="63" s="1"/>
  <c r="D39" i="63"/>
  <c r="D34" i="63"/>
  <c r="D30" i="63"/>
  <c r="D25" i="63"/>
  <c r="D19" i="63"/>
  <c r="D11" i="63" s="1"/>
  <c r="C61" i="63"/>
  <c r="C57" i="63"/>
  <c r="C53" i="63"/>
  <c r="C48" i="63"/>
  <c r="C44" i="63"/>
  <c r="C39" i="63"/>
  <c r="C34" i="63"/>
  <c r="C30" i="63"/>
  <c r="C25" i="63"/>
  <c r="C19" i="63"/>
  <c r="C9" i="63" s="1"/>
  <c r="C12" i="63" s="1"/>
  <c r="C11" i="63"/>
  <c r="B61" i="63"/>
  <c r="B57" i="63"/>
  <c r="B53" i="63"/>
  <c r="B48" i="63"/>
  <c r="B44" i="63"/>
  <c r="B39" i="63"/>
  <c r="B34" i="63"/>
  <c r="B30" i="63"/>
  <c r="B25" i="63"/>
  <c r="B19" i="63"/>
  <c r="B11" i="63" s="1"/>
  <c r="F61" i="63"/>
  <c r="E61" i="63"/>
  <c r="H60" i="63"/>
  <c r="F57" i="63"/>
  <c r="E57" i="63"/>
  <c r="H56" i="63"/>
  <c r="F53" i="63"/>
  <c r="E53" i="63"/>
  <c r="H52" i="63"/>
  <c r="F48" i="63"/>
  <c r="E48" i="63"/>
  <c r="H47" i="63"/>
  <c r="F44" i="63"/>
  <c r="E44" i="63"/>
  <c r="H42" i="63"/>
  <c r="F39" i="63"/>
  <c r="E39" i="63"/>
  <c r="H38" i="63"/>
  <c r="H37" i="63"/>
  <c r="F34" i="63"/>
  <c r="H34" i="63" s="1"/>
  <c r="E34" i="63"/>
  <c r="H33" i="63"/>
  <c r="F30" i="63"/>
  <c r="H30" i="63" s="1"/>
  <c r="E30" i="63"/>
  <c r="H29" i="63"/>
  <c r="H28" i="63"/>
  <c r="F25" i="63"/>
  <c r="E25" i="63"/>
  <c r="H24" i="63"/>
  <c r="H23" i="63"/>
  <c r="H22" i="63"/>
  <c r="F19" i="63"/>
  <c r="E19" i="63"/>
  <c r="H18" i="63"/>
  <c r="H17" i="63"/>
  <c r="H16" i="63"/>
  <c r="H15" i="63"/>
  <c r="E19" i="62"/>
  <c r="E11" i="62" s="1"/>
  <c r="E25" i="62"/>
  <c r="E30" i="62"/>
  <c r="E34" i="62"/>
  <c r="E39" i="62"/>
  <c r="E44" i="62"/>
  <c r="E48" i="62"/>
  <c r="E53" i="62"/>
  <c r="E57" i="62"/>
  <c r="E61" i="62"/>
  <c r="C19" i="62"/>
  <c r="C11" i="62" s="1"/>
  <c r="D19" i="62"/>
  <c r="D11" i="62" s="1"/>
  <c r="F11" i="62"/>
  <c r="B19" i="62"/>
  <c r="H23" i="62"/>
  <c r="G61" i="62"/>
  <c r="D61" i="62"/>
  <c r="C61" i="62"/>
  <c r="B61" i="62"/>
  <c r="H60" i="62"/>
  <c r="H42" i="62"/>
  <c r="G44" i="62"/>
  <c r="G48" i="62" s="1"/>
  <c r="H51" i="62"/>
  <c r="H56" i="62"/>
  <c r="D57" i="62"/>
  <c r="C57" i="62"/>
  <c r="B57" i="62"/>
  <c r="C53" i="62"/>
  <c r="D53" i="62"/>
  <c r="B53" i="62"/>
  <c r="G53" i="62"/>
  <c r="G57" i="62" s="1"/>
  <c r="H52" i="62"/>
  <c r="D48" i="62"/>
  <c r="C48" i="62"/>
  <c r="B48" i="62"/>
  <c r="H47" i="62"/>
  <c r="D44" i="62"/>
  <c r="C44" i="62"/>
  <c r="B44" i="62"/>
  <c r="H43" i="62"/>
  <c r="H38" i="62"/>
  <c r="H37" i="62"/>
  <c r="H33" i="62"/>
  <c r="H29" i="62"/>
  <c r="H28" i="62"/>
  <c r="C25" i="62"/>
  <c r="D25" i="62"/>
  <c r="B25" i="62"/>
  <c r="H22" i="62"/>
  <c r="H24" i="62"/>
  <c r="H18" i="62"/>
  <c r="B11" i="62"/>
  <c r="H15" i="62"/>
  <c r="H16" i="62"/>
  <c r="H17" i="62"/>
  <c r="D39" i="62"/>
  <c r="C39" i="62"/>
  <c r="B39" i="62"/>
  <c r="D34" i="62"/>
  <c r="C34" i="62"/>
  <c r="B34" i="62"/>
  <c r="D30" i="62"/>
  <c r="C30" i="62"/>
  <c r="B30" i="62"/>
  <c r="F11" i="63" l="1"/>
  <c r="F9" i="63"/>
  <c r="H53" i="63"/>
  <c r="H48" i="63"/>
  <c r="H61" i="63"/>
  <c r="D9" i="63"/>
  <c r="D12" i="63" s="1"/>
  <c r="H39" i="63"/>
  <c r="H57" i="63"/>
  <c r="B9" i="63"/>
  <c r="B12" i="63" s="1"/>
  <c r="H11" i="63"/>
  <c r="D9" i="62"/>
  <c r="D12" i="62" s="1"/>
  <c r="F9" i="62"/>
  <c r="C9" i="62"/>
  <c r="E9" i="62"/>
  <c r="E12" i="62" s="1"/>
  <c r="H48" i="62"/>
  <c r="H11" i="62"/>
  <c r="B9" i="62"/>
  <c r="B12" i="62" s="1"/>
  <c r="H30" i="62"/>
  <c r="G39" i="62"/>
  <c r="G25" i="62"/>
  <c r="H53" i="62"/>
  <c r="H61" i="62"/>
  <c r="H57" i="62"/>
  <c r="G30" i="62"/>
  <c r="G34" i="62" s="1"/>
  <c r="H44" i="62"/>
  <c r="H34" i="62"/>
  <c r="H39" i="62"/>
  <c r="H25" i="62"/>
  <c r="H19" i="62" l="1"/>
  <c r="G9" i="63"/>
  <c r="G12" i="63" s="1"/>
  <c r="I23" i="63"/>
  <c r="H19" i="63"/>
  <c r="I22" i="63"/>
  <c r="I56" i="63"/>
  <c r="I57" i="63" s="1"/>
  <c r="I33" i="63"/>
  <c r="I34" i="63" s="1"/>
  <c r="I18" i="63"/>
  <c r="I38" i="63"/>
  <c r="I51" i="63"/>
  <c r="I37" i="63"/>
  <c r="I9" i="63"/>
  <c r="I42" i="63"/>
  <c r="I11" i="63"/>
  <c r="I24" i="63"/>
  <c r="F12" i="63"/>
  <c r="I12" i="63" s="1"/>
  <c r="I16" i="63"/>
  <c r="I43" i="63"/>
  <c r="I60" i="63"/>
  <c r="I61" i="63" s="1"/>
  <c r="I47" i="63"/>
  <c r="I48" i="63" s="1"/>
  <c r="I29" i="63"/>
  <c r="I17" i="63"/>
  <c r="I15" i="63"/>
  <c r="I28" i="63"/>
  <c r="I52" i="63"/>
  <c r="G11" i="63"/>
  <c r="H9" i="63"/>
  <c r="H12" i="63" s="1"/>
  <c r="H12" i="62"/>
  <c r="I9" i="62"/>
  <c r="I17" i="62"/>
  <c r="I37" i="62"/>
  <c r="I42" i="62"/>
  <c r="I38" i="62"/>
  <c r="I16" i="62"/>
  <c r="I43" i="62"/>
  <c r="I15" i="62"/>
  <c r="I18" i="62"/>
  <c r="I47" i="62"/>
  <c r="I48" i="62" s="1"/>
  <c r="I51" i="62"/>
  <c r="I52" i="62"/>
  <c r="I28" i="62"/>
  <c r="I60" i="62"/>
  <c r="I61" i="62" s="1"/>
  <c r="I22" i="62"/>
  <c r="I23" i="62"/>
  <c r="I29" i="62"/>
  <c r="I24" i="62"/>
  <c r="I56" i="62"/>
  <c r="I57" i="62" s="1"/>
  <c r="I33" i="62"/>
  <c r="I34" i="62" s="1"/>
  <c r="I11" i="62"/>
  <c r="C12" i="62"/>
  <c r="F12" i="62"/>
  <c r="I12" i="62" s="1"/>
  <c r="G11" i="62"/>
  <c r="G9" i="62"/>
  <c r="G12" i="62" s="1"/>
  <c r="I39" i="63" l="1"/>
  <c r="I53" i="63"/>
  <c r="I25" i="63"/>
  <c r="I19" i="63"/>
  <c r="I44" i="63"/>
  <c r="I30" i="63"/>
  <c r="I19" i="62"/>
  <c r="I25" i="62"/>
  <c r="I30" i="62"/>
  <c r="I53" i="62"/>
  <c r="I39" i="62"/>
  <c r="I44" i="6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Council Tax" description="Connection to the 'Council Tax' query in the workbook." type="5" refreshedVersion="8" background="1" saveData="1">
    <dbPr connection="Provider=Microsoft.Mashup.OleDb.1;Data Source=$Workbook$;Location=&quot;Council Tax&quot;;Extended Properties=&quot;&quot;" command="SELECT * FROM [Council Tax]"/>
  </connection>
  <connection id="2" xr16:uid="{00000000-0015-0000-FFFF-FFFF01000000}" keepAlive="1" name="Query - Gold Sovereigns" description="Connection to the 'Gold Sovereigns' query in the workbook." type="5" refreshedVersion="8" background="1" saveData="1">
    <dbPr connection="Provider=Microsoft.Mashup.OleDb.1;Data Source=$Workbook$;Location=&quot;Gold Sovereigns&quot;;Extended Properties=&quot;&quot;" command="SELECT * FROM [Gold Sovereigns]"/>
  </connection>
  <connection id="3" xr16:uid="{00000000-0015-0000-FFFF-FFFF02000000}" keepAlive="1" name="Query - Gold Sovereigns (2)" description="Connection to the 'Gold Sovereigns (2)' query in the workbook." type="5" refreshedVersion="8" background="1" saveData="1">
    <dbPr connection="Provider=Microsoft.Mashup.OleDb.1;Data Source=$Workbook$;Location=&quot;Gold Sovereigns (2)&quot;;Extended Properties=&quot;&quot;" command="SELECT * FROM [Gold Sovereigns (2)]"/>
  </connection>
  <connection id="4" xr16:uid="{00000000-0015-0000-FFFF-FFFF03000000}" keepAlive="1" name="Query - Heating Oil" description="Connection to the 'Heating Oil' query in the workbook." type="5" refreshedVersion="8" background="1" saveData="1">
    <dbPr connection="Provider=Microsoft.Mashup.OleDb.1;Data Source=$Workbook$;Location=&quot;Heating Oil&quot;;Extended Properties=&quot;&quot;" command="SELECT * FROM [Heating Oil]"/>
  </connection>
  <connection id="5" xr16:uid="{00000000-0015-0000-FFFF-FFFF04000000}" keepAlive="1" interval="60" name="Query - Regional Fuel Prices" description="Connection to the 'Regional Fuel Prices' query in the workbook." type="5" refreshedVersion="8" background="1" refreshOnLoad="1" saveData="1">
    <dbPr connection="Provider=Microsoft.Mashup.OleDb.1;Data Source=$Workbook$;Location=&quot;Regional Fuel Prices&quot;;Extended Properties=&quot;&quot;" command="SELECT * FROM [Regional Fuel Prices]"/>
  </connection>
</connections>
</file>

<file path=xl/sharedStrings.xml><?xml version="1.0" encoding="utf-8"?>
<sst xmlns="http://schemas.openxmlformats.org/spreadsheetml/2006/main" count="108" uniqueCount="48">
  <si>
    <t>Miscellaneous</t>
  </si>
  <si>
    <t>ADMINISTRATION AND STAFF COSTS</t>
  </si>
  <si>
    <t>Clerk Salary</t>
  </si>
  <si>
    <t>Clerk Broadband</t>
  </si>
  <si>
    <t>Clerk Expenses</t>
  </si>
  <si>
    <t>Councillor Expenses</t>
  </si>
  <si>
    <t>2020/21</t>
  </si>
  <si>
    <t>2021/22</t>
  </si>
  <si>
    <t>Spend as at November 22</t>
  </si>
  <si>
    <t>Previous Financial Year(s)</t>
  </si>
  <si>
    <t>Proposed Precept for 2023/2024</t>
  </si>
  <si>
    <t>INSURANCE AND LEGAL</t>
  </si>
  <si>
    <t>Insurance</t>
  </si>
  <si>
    <t>Audit Fees</t>
  </si>
  <si>
    <t>Total Category Costs</t>
  </si>
  <si>
    <t>MEMBERSHIP AND SUBSCRIPTIONS</t>
  </si>
  <si>
    <t>DALC/SLCC Membership</t>
  </si>
  <si>
    <t>GWC Membership</t>
  </si>
  <si>
    <t>COMMUNITY GRANTS</t>
  </si>
  <si>
    <t>TRAINING AND EVENTS</t>
  </si>
  <si>
    <t>Training</t>
  </si>
  <si>
    <t>Events</t>
  </si>
  <si>
    <t>Website</t>
  </si>
  <si>
    <t>MISCELLANEOUS</t>
  </si>
  <si>
    <t>HM Land Registry</t>
  </si>
  <si>
    <t>Election Costs</t>
  </si>
  <si>
    <t>MAINTENANCE AND REPAIRS</t>
  </si>
  <si>
    <t>Noticeboard</t>
  </si>
  <si>
    <t xml:space="preserve">Cemetery Grants </t>
  </si>
  <si>
    <t>Grounds Maintenance</t>
  </si>
  <si>
    <t>COMMUNICATION AND TECHNOLOGY</t>
  </si>
  <si>
    <t>Precept</t>
  </si>
  <si>
    <t>Council Tax Grant</t>
  </si>
  <si>
    <t>ELECTIONS</t>
  </si>
  <si>
    <t>FACILITIES AND VENUE EXPENSES</t>
  </si>
  <si>
    <t>Hall Rentals</t>
  </si>
  <si>
    <t>Data Protection Registration</t>
  </si>
  <si>
    <t>Pay and Expenses Total</t>
  </si>
  <si>
    <t>Total Expenditure</t>
  </si>
  <si>
    <t xml:space="preserve">   Burlescombe Parish Council 2023/2024 Proposed Precept</t>
  </si>
  <si>
    <t>Proposed Ammount (£)</t>
  </si>
  <si>
    <t>Variance (GBP)</t>
  </si>
  <si>
    <t>Variance (%)</t>
  </si>
  <si>
    <t>Allocation (%)</t>
  </si>
  <si>
    <t>2022/2023</t>
  </si>
  <si>
    <t xml:space="preserve">   Burlescombe Parish Council 2024/2025 Proposed Precept</t>
  </si>
  <si>
    <t>2023/2024</t>
  </si>
  <si>
    <t>Spend as at November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</si>
</sst>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 &quot;[$£-809]* #,##0.00&quot; &quot;;&quot; &quot;[$£-809]* \(#,##0.00\);&quot; &quot;[$£-809]* &quot;-&quot;??&quot; &quot;"/>
    <numFmt numFmtId="165" formatCode="_-[$£-809]* #,##0.00_-;\-[$£-809]* #,##0.00_-;_-[$£-809]* &quot;-&quot;??;_-@"/>
  </numFmts>
  <fonts count="24">
    <font>
      <sz val="10"/>
      <color rgb="FF000000"/>
      <name val="Helvetica Neue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Helvetica Neue"/>
    </font>
    <font>
      <u/>
      <sz val="10"/>
      <color theme="10"/>
      <name val="Helvetica Neue"/>
      <family val="2"/>
    </font>
    <font>
      <sz val="8"/>
      <name val="Helvetica Neue"/>
    </font>
    <font>
      <u/>
      <sz val="10"/>
      <color theme="10"/>
      <name val="Helvetica Neue"/>
    </font>
    <font>
      <sz val="22"/>
      <color rgb="FFEEE8E1"/>
      <name val="Helvetica"/>
    </font>
    <font>
      <sz val="10"/>
      <color rgb="FFEEE8E1"/>
      <name val="Helvetica"/>
    </font>
    <font>
      <sz val="10"/>
      <color rgb="FF000000"/>
      <name val="Helvetica"/>
    </font>
    <font>
      <sz val="8"/>
      <color rgb="FF000000"/>
      <name val="Helvetica"/>
    </font>
    <font>
      <b/>
      <sz val="8"/>
      <color rgb="FF000000"/>
      <name val="Helvetica"/>
    </font>
    <font>
      <b/>
      <sz val="8"/>
      <color rgb="FFEEE8E1"/>
      <name val="Helvetica"/>
    </font>
    <font>
      <sz val="8"/>
      <color rgb="FFEEE8E1"/>
      <name val="Helvetica"/>
    </font>
    <font>
      <b/>
      <sz val="8"/>
      <color rgb="FF2D2C2F"/>
      <name val="Helvetica"/>
    </font>
    <font>
      <sz val="8"/>
      <color theme="1"/>
      <name val="Helvetica"/>
    </font>
    <font>
      <b/>
      <sz val="10"/>
      <color rgb="FF000000"/>
      <name val="Helvetica Neue"/>
    </font>
    <font>
      <sz val="8"/>
      <color rgb="FF2D2C2F"/>
      <name val="Helvetica"/>
    </font>
    <font>
      <sz val="22"/>
      <color rgb="FFEEE8E1"/>
      <name val="Helvetica"/>
      <family val="2"/>
    </font>
    <font>
      <sz val="8"/>
      <color rgb="FF000000"/>
      <name val="Helvetica"/>
      <family val="2"/>
    </font>
    <font>
      <b/>
      <sz val="8"/>
      <color rgb="FFEEE8E1"/>
      <name val="Helvetica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2D2C2F"/>
        <bgColor rgb="FF123D6D"/>
      </patternFill>
    </fill>
    <fill>
      <patternFill patternType="solid">
        <fgColor rgb="FF2D2C2F"/>
        <bgColor indexed="64"/>
      </patternFill>
    </fill>
    <fill>
      <patternFill patternType="solid">
        <fgColor rgb="FF2D2C2F"/>
        <bgColor rgb="FFC0D4E5"/>
      </patternFill>
    </fill>
    <fill>
      <patternFill patternType="solid">
        <fgColor rgb="FF2D2C2F"/>
        <bgColor rgb="FFC6D0E8"/>
      </patternFill>
    </fill>
    <fill>
      <patternFill patternType="solid">
        <fgColor rgb="FFEEE8E1"/>
        <bgColor rgb="FFC6D0E8"/>
      </patternFill>
    </fill>
    <fill>
      <patternFill patternType="solid">
        <fgColor rgb="FFEEE8E1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D8D8D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6" fillId="0" borderId="1"/>
    <xf numFmtId="0" fontId="7" fillId="0" borderId="1" applyNumberFormat="0" applyFill="0" applyBorder="0" applyAlignment="0" applyProtection="0"/>
    <xf numFmtId="0" fontId="9" fillId="0" borderId="1" applyNumberFormat="0" applyFill="0" applyBorder="0" applyAlignment="0" applyProtection="0"/>
    <xf numFmtId="0" fontId="5" fillId="0" borderId="1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4" fillId="0" borderId="1"/>
    <xf numFmtId="0" fontId="3" fillId="0" borderId="1"/>
    <xf numFmtId="0" fontId="2" fillId="0" borderId="1"/>
    <xf numFmtId="0" fontId="1" fillId="0" borderId="1"/>
    <xf numFmtId="44" fontId="6" fillId="0" borderId="1" applyFont="0" applyFill="0" applyBorder="0" applyAlignment="0" applyProtection="0"/>
  </cellStyleXfs>
  <cellXfs count="33">
    <xf numFmtId="0" fontId="0" fillId="0" borderId="0" xfId="0" applyAlignment="1">
      <alignment vertical="top" wrapText="1"/>
    </xf>
    <xf numFmtId="0" fontId="12" fillId="0" borderId="1" xfId="1" applyFont="1" applyAlignment="1">
      <alignment vertical="top" wrapText="1"/>
    </xf>
    <xf numFmtId="1" fontId="13" fillId="0" borderId="1" xfId="1" applyNumberFormat="1" applyFont="1" applyAlignment="1">
      <alignment horizontal="right" vertical="center"/>
    </xf>
    <xf numFmtId="0" fontId="13" fillId="0" borderId="1" xfId="1" applyFont="1" applyAlignment="1">
      <alignment horizontal="right" vertical="center" wrapText="1"/>
    </xf>
    <xf numFmtId="1" fontId="14" fillId="0" borderId="1" xfId="1" applyNumberFormat="1" applyFont="1" applyAlignment="1">
      <alignment horizontal="right" vertical="center"/>
    </xf>
    <xf numFmtId="1" fontId="14" fillId="0" borderId="1" xfId="1" applyNumberFormat="1" applyFont="1" applyAlignment="1">
      <alignment vertical="center" wrapText="1"/>
    </xf>
    <xf numFmtId="0" fontId="13" fillId="0" borderId="1" xfId="1" applyFont="1" applyAlignment="1">
      <alignment vertical="top" wrapText="1"/>
    </xf>
    <xf numFmtId="17" fontId="15" fillId="6" borderId="2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Alignment="1">
      <alignment vertical="center"/>
    </xf>
    <xf numFmtId="49" fontId="17" fillId="8" borderId="2" xfId="1" applyNumberFormat="1" applyFont="1" applyFill="1" applyBorder="1" applyAlignment="1">
      <alignment vertical="center" wrapText="1"/>
    </xf>
    <xf numFmtId="165" fontId="17" fillId="8" borderId="2" xfId="1" applyNumberFormat="1" applyFont="1" applyFill="1" applyBorder="1" applyAlignment="1">
      <alignment vertical="center"/>
    </xf>
    <xf numFmtId="49" fontId="13" fillId="9" borderId="2" xfId="1" applyNumberFormat="1" applyFont="1" applyFill="1" applyBorder="1" applyAlignment="1">
      <alignment vertical="center" wrapText="1"/>
    </xf>
    <xf numFmtId="164" fontId="13" fillId="9" borderId="2" xfId="1" applyNumberFormat="1" applyFont="1" applyFill="1" applyBorder="1" applyAlignment="1">
      <alignment vertical="center"/>
    </xf>
    <xf numFmtId="49" fontId="15" fillId="7" borderId="2" xfId="1" applyNumberFormat="1" applyFont="1" applyFill="1" applyBorder="1" applyAlignment="1">
      <alignment vertical="center" wrapText="1"/>
    </xf>
    <xf numFmtId="164" fontId="15" fillId="7" borderId="2" xfId="1" applyNumberFormat="1" applyFont="1" applyFill="1" applyBorder="1" applyAlignment="1">
      <alignment vertical="center"/>
    </xf>
    <xf numFmtId="0" fontId="16" fillId="10" borderId="1" xfId="1" applyFont="1" applyFill="1" applyAlignment="1">
      <alignment vertical="top" wrapText="1"/>
    </xf>
    <xf numFmtId="10" fontId="13" fillId="9" borderId="2" xfId="1" applyNumberFormat="1" applyFont="1" applyFill="1" applyBorder="1" applyAlignment="1">
      <alignment vertical="center"/>
    </xf>
    <xf numFmtId="10" fontId="15" fillId="7" borderId="2" xfId="1" applyNumberFormat="1" applyFont="1" applyFill="1" applyBorder="1" applyAlignment="1">
      <alignment vertical="center"/>
    </xf>
    <xf numFmtId="49" fontId="18" fillId="9" borderId="2" xfId="1" applyNumberFormat="1" applyFont="1" applyFill="1" applyBorder="1" applyAlignment="1">
      <alignment vertical="center" wrapText="1"/>
    </xf>
    <xf numFmtId="10" fontId="20" fillId="8" borderId="2" xfId="1" applyNumberFormat="1" applyFont="1" applyFill="1" applyBorder="1" applyAlignment="1">
      <alignment vertical="center"/>
    </xf>
    <xf numFmtId="10" fontId="17" fillId="8" borderId="2" xfId="1" applyNumberFormat="1" applyFont="1" applyFill="1" applyBorder="1" applyAlignment="1">
      <alignment horizontal="right" vertical="center"/>
    </xf>
    <xf numFmtId="49" fontId="22" fillId="9" borderId="2" xfId="1" applyNumberFormat="1" applyFont="1" applyFill="1" applyBorder="1" applyAlignment="1">
      <alignment vertical="center" wrapText="1"/>
    </xf>
    <xf numFmtId="49" fontId="15" fillId="6" borderId="3" xfId="1" applyNumberFormat="1" applyFont="1" applyFill="1" applyBorder="1" applyAlignment="1">
      <alignment vertical="center" wrapText="1"/>
    </xf>
    <xf numFmtId="0" fontId="16" fillId="5" borderId="4" xfId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10" fillId="4" borderId="5" xfId="1" applyNumberFormat="1" applyFont="1" applyFill="1" applyBorder="1" applyAlignment="1">
      <alignment horizontal="left" vertical="center"/>
    </xf>
    <xf numFmtId="49" fontId="10" fillId="4" borderId="6" xfId="1" applyNumberFormat="1" applyFont="1" applyFill="1" applyBorder="1" applyAlignment="1">
      <alignment horizontal="left" vertical="center"/>
    </xf>
    <xf numFmtId="0" fontId="15" fillId="5" borderId="4" xfId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9" fontId="23" fillId="6" borderId="3" xfId="1" applyNumberFormat="1" applyFont="1" applyFill="1" applyBorder="1" applyAlignment="1">
      <alignment vertical="center" wrapText="1"/>
    </xf>
    <xf numFmtId="49" fontId="21" fillId="4" borderId="5" xfId="1" applyNumberFormat="1" applyFont="1" applyFill="1" applyBorder="1" applyAlignment="1">
      <alignment horizontal="left" vertical="center"/>
    </xf>
    <xf numFmtId="0" fontId="11" fillId="5" borderId="6" xfId="1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2">
    <cellStyle name="Currency 2" xfId="11" xr:uid="{E3CB7751-D742-4AFC-9E45-A6D12F845734}"/>
    <cellStyle name="Good" xfId="5" builtinId="26" customBuiltin="1"/>
    <cellStyle name="Hyperlink 2" xfId="2" xr:uid="{78FF83BA-A6A1-2347-9AEE-026601D6DB0A}"/>
    <cellStyle name="Hyperlink 3" xfId="3" xr:uid="{DDA33283-7A4C-4A0B-B81A-984DD3179C7A}"/>
    <cellStyle name="Neutral" xfId="6" builtinId="28" customBuiltin="1"/>
    <cellStyle name="Normal" xfId="0" builtinId="0"/>
    <cellStyle name="Normal 2" xfId="1" xr:uid="{B9ADC2F7-6EE1-C649-9951-5928034B21CA}"/>
    <cellStyle name="Normal 3" xfId="4" xr:uid="{216C0159-9A74-4448-8CC2-40B3D04BB231}"/>
    <cellStyle name="Normal 3 2" xfId="8" xr:uid="{AC518A13-522A-4F6D-8733-E18AC906D789}"/>
    <cellStyle name="Normal 3 2 2" xfId="9" xr:uid="{AB33E497-C0F9-4469-944E-5416BA9426C6}"/>
    <cellStyle name="Normal 3 2 3" xfId="10" xr:uid="{DC4FA306-BDFB-44D4-B651-1C11A04CB0B9}"/>
    <cellStyle name="Normal 4" xfId="7" xr:uid="{D7DD5FEB-D240-46AE-8630-3832F39F1C20}"/>
  </cellStyles>
  <dxfs count="0"/>
  <tableStyles count="0" defaultTableStyle="TableStyleMedium2" defaultPivotStyle="PivotStyleLight16"/>
  <colors>
    <mruColors>
      <color rgb="FFFF4F00"/>
      <color rgb="FFEEE8E1"/>
      <color rgb="FF2D2C2F"/>
      <color rgb="FF193E6D"/>
      <color rgb="FFFFFFFF"/>
      <color rgb="FFFF3300"/>
      <color rgb="FFFF33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A0399-AD9C-46F3-9DAB-A5E23BC90D52}">
  <sheetPr>
    <pageSetUpPr fitToPage="1"/>
  </sheetPr>
  <dimension ref="A1:I61"/>
  <sheetViews>
    <sheetView showGridLines="0" topLeftCell="B1" zoomScaleNormal="100" workbookViewId="0">
      <selection sqref="A1:I1"/>
    </sheetView>
  </sheetViews>
  <sheetFormatPr defaultColWidth="13.6328125" defaultRowHeight="18" customHeight="1"/>
  <cols>
    <col min="1" max="1" width="34.6328125" style="6" customWidth="1"/>
    <col min="2" max="9" width="26.6328125" style="6" customWidth="1"/>
    <col min="10" max="16384" width="13.6328125" style="6"/>
  </cols>
  <sheetData>
    <row r="1" spans="1:9" s="1" customFormat="1" ht="48.75" customHeight="1">
      <c r="A1" s="25" t="s">
        <v>39</v>
      </c>
      <c r="B1" s="26"/>
      <c r="C1" s="26"/>
      <c r="D1" s="26"/>
      <c r="E1" s="26"/>
      <c r="F1" s="26"/>
      <c r="G1" s="26"/>
      <c r="H1" s="26"/>
      <c r="I1" s="26"/>
    </row>
    <row r="2" spans="1:9" s="3" customFormat="1" ht="18" customHeight="1">
      <c r="A2" s="2"/>
      <c r="B2" s="2"/>
      <c r="D2" s="2"/>
      <c r="E2" s="2"/>
      <c r="F2" s="2"/>
      <c r="G2" s="2"/>
      <c r="H2" s="2"/>
      <c r="I2" s="2"/>
    </row>
    <row r="3" spans="1:9" s="3" customFormat="1" ht="18" customHeight="1"/>
    <row r="4" spans="1:9" s="3" customFormat="1" ht="18" customHeight="1"/>
    <row r="5" spans="1:9" s="3" customFormat="1" ht="18" customHeight="1">
      <c r="A5" s="2"/>
      <c r="B5" s="2"/>
      <c r="D5" s="2"/>
      <c r="E5" s="2"/>
      <c r="F5" s="2"/>
      <c r="G5" s="4"/>
      <c r="H5" s="4"/>
      <c r="I5" s="4"/>
    </row>
    <row r="6" spans="1:9" ht="18" customHeight="1">
      <c r="A6" s="5"/>
      <c r="B6" s="27" t="s">
        <v>9</v>
      </c>
      <c r="C6" s="28"/>
      <c r="D6" s="28"/>
      <c r="E6" s="24"/>
      <c r="F6" s="27" t="s">
        <v>10</v>
      </c>
      <c r="G6" s="28"/>
      <c r="H6" s="28"/>
      <c r="I6" s="24"/>
    </row>
    <row r="7" spans="1:9" ht="18" customHeight="1">
      <c r="A7" s="5"/>
      <c r="B7" s="7" t="s">
        <v>6</v>
      </c>
      <c r="C7" s="7" t="s">
        <v>7</v>
      </c>
      <c r="D7" s="7" t="s">
        <v>44</v>
      </c>
      <c r="E7" s="7" t="s">
        <v>8</v>
      </c>
      <c r="F7" s="7" t="s">
        <v>40</v>
      </c>
      <c r="G7" s="7" t="s">
        <v>41</v>
      </c>
      <c r="H7" s="7" t="s">
        <v>42</v>
      </c>
      <c r="I7" s="7" t="s">
        <v>43</v>
      </c>
    </row>
    <row r="8" spans="1:9" ht="18" customHeight="1">
      <c r="A8" s="5"/>
      <c r="B8" s="8"/>
      <c r="C8" s="8"/>
      <c r="D8" s="8"/>
      <c r="E8" s="8"/>
      <c r="F8" s="8"/>
      <c r="G8" s="8"/>
      <c r="H8" s="8"/>
      <c r="I8" s="8"/>
    </row>
    <row r="9" spans="1:9" ht="18" customHeight="1">
      <c r="A9" s="9" t="s">
        <v>31</v>
      </c>
      <c r="B9" s="10">
        <f t="shared" ref="B9:G9" si="0">SUM(B19+B25+B30+B34+B39+B44+B48+B53+B57+B61)</f>
        <v>12525</v>
      </c>
      <c r="C9" s="10">
        <f t="shared" si="0"/>
        <v>12490</v>
      </c>
      <c r="D9" s="10">
        <f t="shared" si="0"/>
        <v>15900.560000000001</v>
      </c>
      <c r="E9" s="10">
        <f t="shared" si="0"/>
        <v>6170.5800000000008</v>
      </c>
      <c r="F9" s="10">
        <f t="shared" si="0"/>
        <v>13390.560000000001</v>
      </c>
      <c r="G9" s="10">
        <f t="shared" si="0"/>
        <v>-4920</v>
      </c>
      <c r="H9" s="20">
        <f>SUM((F9-D9)/D9)</f>
        <v>-0.15785607550929023</v>
      </c>
      <c r="I9" s="20">
        <f>SUM(F9/$F$9)</f>
        <v>1</v>
      </c>
    </row>
    <row r="10" spans="1:9" ht="18" customHeight="1">
      <c r="A10" s="9" t="s">
        <v>32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20">
        <v>0</v>
      </c>
      <c r="I10" s="20">
        <v>0</v>
      </c>
    </row>
    <row r="11" spans="1:9" ht="18" customHeight="1">
      <c r="A11" s="9" t="s">
        <v>37</v>
      </c>
      <c r="B11" s="10">
        <f>SUM(B19)</f>
        <v>4380</v>
      </c>
      <c r="C11" s="10">
        <f t="shared" ref="C11:G11" si="1">SUM(C19)</f>
        <v>4380</v>
      </c>
      <c r="D11" s="10">
        <f t="shared" si="1"/>
        <v>5240.5600000000004</v>
      </c>
      <c r="E11" s="10">
        <f t="shared" si="1"/>
        <v>2657.8100000000004</v>
      </c>
      <c r="F11" s="10">
        <f t="shared" si="1"/>
        <v>5140.5600000000004</v>
      </c>
      <c r="G11" s="10">
        <f t="shared" si="1"/>
        <v>-100</v>
      </c>
      <c r="H11" s="20">
        <f>SUM((F11-D11)/D11)</f>
        <v>-1.90819301754011E-2</v>
      </c>
      <c r="I11" s="20">
        <f>SUM(F11/$F$9)</f>
        <v>0.38389432555471914</v>
      </c>
    </row>
    <row r="12" spans="1:9" ht="18" customHeight="1">
      <c r="A12" s="9" t="s">
        <v>38</v>
      </c>
      <c r="B12" s="10">
        <f>SUM(B9)</f>
        <v>12525</v>
      </c>
      <c r="C12" s="10">
        <f t="shared" ref="C12:H12" si="2">SUM(C9)</f>
        <v>12490</v>
      </c>
      <c r="D12" s="10">
        <f t="shared" si="2"/>
        <v>15900.560000000001</v>
      </c>
      <c r="E12" s="10">
        <f t="shared" si="2"/>
        <v>6170.5800000000008</v>
      </c>
      <c r="F12" s="10">
        <f t="shared" si="2"/>
        <v>13390.560000000001</v>
      </c>
      <c r="G12" s="10">
        <f t="shared" si="2"/>
        <v>-4920</v>
      </c>
      <c r="H12" s="20">
        <f t="shared" si="2"/>
        <v>-0.15785607550929023</v>
      </c>
      <c r="I12" s="20">
        <f>SUM(F12/$F$9)</f>
        <v>1</v>
      </c>
    </row>
    <row r="14" spans="1:9" ht="18" customHeight="1">
      <c r="A14" s="22" t="s">
        <v>1</v>
      </c>
      <c r="B14" s="23"/>
      <c r="C14" s="23"/>
      <c r="D14" s="23"/>
      <c r="E14" s="23"/>
      <c r="F14" s="23"/>
      <c r="G14" s="23"/>
      <c r="H14" s="23"/>
      <c r="I14" s="24"/>
    </row>
    <row r="15" spans="1:9" ht="18" customHeight="1">
      <c r="A15" s="11" t="s">
        <v>3</v>
      </c>
      <c r="B15" s="12">
        <v>120</v>
      </c>
      <c r="C15" s="12">
        <v>120</v>
      </c>
      <c r="D15" s="12">
        <v>120</v>
      </c>
      <c r="E15" s="12">
        <v>60</v>
      </c>
      <c r="F15" s="12">
        <v>120</v>
      </c>
      <c r="G15" s="12">
        <f>SUM(F15-D15)</f>
        <v>0</v>
      </c>
      <c r="H15" s="16">
        <f>SUM((F15-D15)/D15)</f>
        <v>0</v>
      </c>
      <c r="I15" s="19">
        <f>SUM(F15/$F$9)</f>
        <v>8.9615370828404484E-3</v>
      </c>
    </row>
    <row r="16" spans="1:9" ht="18" customHeight="1">
      <c r="A16" s="11" t="s">
        <v>4</v>
      </c>
      <c r="B16" s="12">
        <v>200</v>
      </c>
      <c r="C16" s="12">
        <v>200</v>
      </c>
      <c r="D16" s="12">
        <v>200</v>
      </c>
      <c r="E16" s="12">
        <v>78.569999999999993</v>
      </c>
      <c r="F16" s="12">
        <v>200</v>
      </c>
      <c r="G16" s="12">
        <f t="shared" ref="G16:G18" si="3">SUM(F16-D16)</f>
        <v>0</v>
      </c>
      <c r="H16" s="16">
        <f>SUM((F16-D16)/D16)</f>
        <v>0</v>
      </c>
      <c r="I16" s="19">
        <f>SUM(F16/$F$9)</f>
        <v>1.4935895138067413E-2</v>
      </c>
    </row>
    <row r="17" spans="1:9" ht="18" customHeight="1">
      <c r="A17" s="11" t="s">
        <v>2</v>
      </c>
      <c r="B17" s="12">
        <v>3960</v>
      </c>
      <c r="C17" s="12">
        <v>3960</v>
      </c>
      <c r="D17" s="12">
        <v>4720.5600000000004</v>
      </c>
      <c r="E17" s="12">
        <v>2360.2800000000002</v>
      </c>
      <c r="F17" s="12">
        <v>4720.5600000000004</v>
      </c>
      <c r="G17" s="12">
        <f t="shared" si="3"/>
        <v>0</v>
      </c>
      <c r="H17" s="16">
        <f>SUM((F17-D17)/D17)</f>
        <v>0</v>
      </c>
      <c r="I17" s="19">
        <f>SUM(F17/$F$9)</f>
        <v>0.35252894576477756</v>
      </c>
    </row>
    <row r="18" spans="1:9" ht="18" customHeight="1">
      <c r="A18" s="11" t="s">
        <v>5</v>
      </c>
      <c r="B18" s="12">
        <v>100</v>
      </c>
      <c r="C18" s="12">
        <v>100</v>
      </c>
      <c r="D18" s="12">
        <v>200</v>
      </c>
      <c r="E18" s="12">
        <v>158.96</v>
      </c>
      <c r="F18" s="12">
        <v>100</v>
      </c>
      <c r="G18" s="12">
        <f t="shared" si="3"/>
        <v>-100</v>
      </c>
      <c r="H18" s="16">
        <f>SUM((F18-D18)/D18)</f>
        <v>-0.5</v>
      </c>
      <c r="I18" s="19">
        <f>SUM(F18/$F$9)</f>
        <v>7.4679475690337064E-3</v>
      </c>
    </row>
    <row r="19" spans="1:9" s="15" customFormat="1" ht="18" customHeight="1">
      <c r="A19" s="13" t="s">
        <v>14</v>
      </c>
      <c r="B19" s="14">
        <f>SUM(B15:B18)</f>
        <v>4380</v>
      </c>
      <c r="C19" s="14">
        <f t="shared" ref="C19:D19" si="4">SUM(C15:C18)</f>
        <v>4380</v>
      </c>
      <c r="D19" s="14">
        <f t="shared" si="4"/>
        <v>5240.5600000000004</v>
      </c>
      <c r="E19" s="14">
        <f>SUM(E15:E18)</f>
        <v>2657.8100000000004</v>
      </c>
      <c r="F19" s="14">
        <f>SUM(F15:F18)</f>
        <v>5140.5600000000004</v>
      </c>
      <c r="G19" s="14">
        <f>SUM(G15:G18)</f>
        <v>-100</v>
      </c>
      <c r="H19" s="17">
        <f>SUM((F9-D9)/D19)</f>
        <v>-0.47895644740256765</v>
      </c>
      <c r="I19" s="17">
        <f>SUM(I15:I18)</f>
        <v>0.38389432555471908</v>
      </c>
    </row>
    <row r="21" spans="1:9" ht="18" customHeight="1">
      <c r="A21" s="22" t="s">
        <v>11</v>
      </c>
      <c r="B21" s="23"/>
      <c r="C21" s="23"/>
      <c r="D21" s="23"/>
      <c r="E21" s="23"/>
      <c r="F21" s="23"/>
      <c r="G21" s="23"/>
      <c r="H21" s="23"/>
      <c r="I21" s="24"/>
    </row>
    <row r="22" spans="1:9" ht="18" customHeight="1">
      <c r="A22" s="11" t="s">
        <v>13</v>
      </c>
      <c r="B22" s="12">
        <v>150</v>
      </c>
      <c r="C22" s="12">
        <v>150</v>
      </c>
      <c r="D22" s="12">
        <v>150</v>
      </c>
      <c r="E22" s="12">
        <v>150</v>
      </c>
      <c r="F22" s="12">
        <v>150</v>
      </c>
      <c r="G22" s="12">
        <f t="shared" ref="G22:G24" si="5">SUM(F22-D22)</f>
        <v>0</v>
      </c>
      <c r="H22" s="16">
        <f>SUM((F22-D22)/D22)</f>
        <v>0</v>
      </c>
      <c r="I22" s="19">
        <f>SUM(F22/$F$9)</f>
        <v>1.120192135355056E-2</v>
      </c>
    </row>
    <row r="23" spans="1:9" ht="18" customHeight="1">
      <c r="A23" s="11" t="s">
        <v>36</v>
      </c>
      <c r="B23" s="12">
        <v>35</v>
      </c>
      <c r="C23" s="12">
        <v>35</v>
      </c>
      <c r="D23" s="12">
        <v>35</v>
      </c>
      <c r="E23" s="12">
        <v>35</v>
      </c>
      <c r="F23" s="12">
        <v>35</v>
      </c>
      <c r="G23" s="12">
        <f t="shared" si="5"/>
        <v>0</v>
      </c>
      <c r="H23" s="16">
        <f>SUM((F23-D23)/D23)</f>
        <v>0</v>
      </c>
      <c r="I23" s="19">
        <f>SUM(F23/$F$9)</f>
        <v>2.6137816491617972E-3</v>
      </c>
    </row>
    <row r="24" spans="1:9" ht="18" customHeight="1">
      <c r="A24" s="11" t="s">
        <v>12</v>
      </c>
      <c r="B24" s="12">
        <v>350</v>
      </c>
      <c r="C24" s="12">
        <v>350</v>
      </c>
      <c r="D24" s="12">
        <v>350</v>
      </c>
      <c r="E24" s="12">
        <v>28.88</v>
      </c>
      <c r="F24" s="12">
        <v>350</v>
      </c>
      <c r="G24" s="12">
        <f t="shared" si="5"/>
        <v>0</v>
      </c>
      <c r="H24" s="16">
        <f>SUM((F24-D24)/D24)</f>
        <v>0</v>
      </c>
      <c r="I24" s="19">
        <f>SUM(F24/$F$9)</f>
        <v>2.6137816491617973E-2</v>
      </c>
    </row>
    <row r="25" spans="1:9" s="15" customFormat="1" ht="18" customHeight="1">
      <c r="A25" s="13" t="s">
        <v>14</v>
      </c>
      <c r="B25" s="14">
        <f>SUM(B22:B24)</f>
        <v>535</v>
      </c>
      <c r="C25" s="14">
        <f t="shared" ref="C25:D25" si="6">SUM(C22:C24)</f>
        <v>535</v>
      </c>
      <c r="D25" s="14">
        <f t="shared" si="6"/>
        <v>535</v>
      </c>
      <c r="E25" s="14">
        <f>SUM(E22:E24)</f>
        <v>213.88</v>
      </c>
      <c r="F25" s="14">
        <f>SUM(F22:F24)</f>
        <v>535</v>
      </c>
      <c r="G25" s="14">
        <f>SUM(G20:G24)</f>
        <v>0</v>
      </c>
      <c r="H25" s="17">
        <f>SUM((F25-D25)/D25)</f>
        <v>0</v>
      </c>
      <c r="I25" s="17">
        <f>SUM((I22:I24))</f>
        <v>3.9953519494330333E-2</v>
      </c>
    </row>
    <row r="27" spans="1:9" ht="18" customHeight="1">
      <c r="A27" s="22" t="s">
        <v>15</v>
      </c>
      <c r="B27" s="23"/>
      <c r="C27" s="23"/>
      <c r="D27" s="23"/>
      <c r="E27" s="23"/>
      <c r="F27" s="23"/>
      <c r="G27" s="23"/>
      <c r="H27" s="23"/>
      <c r="I27" s="24"/>
    </row>
    <row r="28" spans="1:9" ht="18" customHeight="1">
      <c r="A28" s="11" t="s">
        <v>16</v>
      </c>
      <c r="B28" s="12">
        <v>300</v>
      </c>
      <c r="C28" s="12">
        <v>300</v>
      </c>
      <c r="D28" s="12">
        <v>300</v>
      </c>
      <c r="E28" s="12">
        <v>211.4</v>
      </c>
      <c r="F28" s="12">
        <v>300</v>
      </c>
      <c r="G28" s="12">
        <f t="shared" ref="G28:G29" si="7">SUM(F28-D28)</f>
        <v>0</v>
      </c>
      <c r="H28" s="16">
        <f>SUM((F28-D28)/D28)</f>
        <v>0</v>
      </c>
      <c r="I28" s="19">
        <f t="shared" ref="I28:I29" si="8">SUM(F28/$F$9)</f>
        <v>2.2403842707101121E-2</v>
      </c>
    </row>
    <row r="29" spans="1:9" ht="18" customHeight="1">
      <c r="A29" s="11" t="s">
        <v>17</v>
      </c>
      <c r="B29" s="12">
        <v>30</v>
      </c>
      <c r="C29" s="12">
        <v>30</v>
      </c>
      <c r="D29" s="12">
        <v>30</v>
      </c>
      <c r="E29" s="12">
        <v>0</v>
      </c>
      <c r="F29" s="12">
        <v>30</v>
      </c>
      <c r="G29" s="12">
        <f t="shared" si="7"/>
        <v>0</v>
      </c>
      <c r="H29" s="16">
        <f>SUM((F29-D29)/D29)</f>
        <v>0</v>
      </c>
      <c r="I29" s="19">
        <f t="shared" si="8"/>
        <v>2.2403842707101121E-3</v>
      </c>
    </row>
    <row r="30" spans="1:9" s="15" customFormat="1" ht="18" customHeight="1">
      <c r="A30" s="13" t="s">
        <v>14</v>
      </c>
      <c r="B30" s="14">
        <f>SUM(B28:B29)</f>
        <v>330</v>
      </c>
      <c r="C30" s="14">
        <f>SUM(C28:C29)</f>
        <v>330</v>
      </c>
      <c r="D30" s="14">
        <f>SUM(D28:D29)</f>
        <v>330</v>
      </c>
      <c r="E30" s="14">
        <f>SUM(E28:E29)</f>
        <v>211.4</v>
      </c>
      <c r="F30" s="14">
        <f>SUM(F28:F29)</f>
        <v>330</v>
      </c>
      <c r="G30" s="14">
        <f>SUM(G26:G29)</f>
        <v>0</v>
      </c>
      <c r="H30" s="17">
        <f>SUM((F30-D30)/D30)</f>
        <v>0</v>
      </c>
      <c r="I30" s="17">
        <f>SUM(I28:I29)</f>
        <v>2.4644226977811233E-2</v>
      </c>
    </row>
    <row r="32" spans="1:9" ht="18" customHeight="1">
      <c r="A32" s="22" t="s">
        <v>18</v>
      </c>
      <c r="B32" s="23"/>
      <c r="C32" s="23"/>
      <c r="D32" s="23"/>
      <c r="E32" s="23"/>
      <c r="F32" s="23"/>
      <c r="G32" s="23"/>
      <c r="H32" s="23"/>
      <c r="I32" s="24"/>
    </row>
    <row r="33" spans="1:9" ht="18" customHeight="1">
      <c r="A33" s="11" t="s">
        <v>28</v>
      </c>
      <c r="B33" s="12">
        <v>800</v>
      </c>
      <c r="C33" s="12">
        <v>800</v>
      </c>
      <c r="D33" s="12">
        <v>800</v>
      </c>
      <c r="E33" s="12">
        <v>300</v>
      </c>
      <c r="F33" s="12">
        <v>800</v>
      </c>
      <c r="G33" s="12">
        <f t="shared" ref="G33" si="9">SUM(F33-D33)</f>
        <v>0</v>
      </c>
      <c r="H33" s="16">
        <f>SUM((F33-D33)/D33)</f>
        <v>0</v>
      </c>
      <c r="I33" s="19">
        <f t="shared" ref="I33" si="10">SUM(F33/$F$9)</f>
        <v>5.9743580552269651E-2</v>
      </c>
    </row>
    <row r="34" spans="1:9" s="15" customFormat="1" ht="18" customHeight="1">
      <c r="A34" s="13" t="s">
        <v>14</v>
      </c>
      <c r="B34" s="14">
        <f>SUM(B33:B33)</f>
        <v>800</v>
      </c>
      <c r="C34" s="14">
        <f>SUM(C33:C33)</f>
        <v>800</v>
      </c>
      <c r="D34" s="14">
        <f>SUM(D33:D33)</f>
        <v>800</v>
      </c>
      <c r="E34" s="14">
        <f>SUM(E33)</f>
        <v>300</v>
      </c>
      <c r="F34" s="14">
        <f>SUM(F33:F33)</f>
        <v>800</v>
      </c>
      <c r="G34" s="14">
        <f>SUM(G30:G33)</f>
        <v>0</v>
      </c>
      <c r="H34" s="17">
        <f>SUM((F34-D34)/D34)</f>
        <v>0</v>
      </c>
      <c r="I34" s="17">
        <f>SUM(I33)</f>
        <v>5.9743580552269651E-2</v>
      </c>
    </row>
    <row r="36" spans="1:9" ht="18" customHeight="1">
      <c r="A36" s="22" t="s">
        <v>19</v>
      </c>
      <c r="B36" s="23"/>
      <c r="C36" s="23"/>
      <c r="D36" s="23"/>
      <c r="E36" s="23"/>
      <c r="F36" s="23"/>
      <c r="G36" s="23"/>
      <c r="H36" s="23"/>
      <c r="I36" s="24"/>
    </row>
    <row r="37" spans="1:9" ht="18" customHeight="1">
      <c r="A37" s="11" t="s">
        <v>21</v>
      </c>
      <c r="B37" s="12">
        <v>50</v>
      </c>
      <c r="C37" s="12">
        <v>50</v>
      </c>
      <c r="D37" s="12">
        <v>50</v>
      </c>
      <c r="E37" s="12">
        <v>0</v>
      </c>
      <c r="F37" s="12">
        <v>50</v>
      </c>
      <c r="G37" s="12">
        <f t="shared" ref="G37:G38" si="11">SUM(F37-D37)</f>
        <v>0</v>
      </c>
      <c r="H37" s="16">
        <f>SUM((F37-D37)/D37)</f>
        <v>0</v>
      </c>
      <c r="I37" s="19">
        <f t="shared" ref="I37:I38" si="12">SUM(F37/$F$9)</f>
        <v>3.7339737845168532E-3</v>
      </c>
    </row>
    <row r="38" spans="1:9" ht="18" customHeight="1">
      <c r="A38" s="11" t="s">
        <v>20</v>
      </c>
      <c r="B38" s="12">
        <v>250</v>
      </c>
      <c r="C38" s="12">
        <v>200</v>
      </c>
      <c r="D38" s="12">
        <v>200</v>
      </c>
      <c r="E38" s="12">
        <v>0</v>
      </c>
      <c r="F38" s="12">
        <v>200</v>
      </c>
      <c r="G38" s="12">
        <f t="shared" si="11"/>
        <v>0</v>
      </c>
      <c r="H38" s="16">
        <f>SUM((F38-D38)/D38)</f>
        <v>0</v>
      </c>
      <c r="I38" s="19">
        <f t="shared" si="12"/>
        <v>1.4935895138067413E-2</v>
      </c>
    </row>
    <row r="39" spans="1:9" s="15" customFormat="1" ht="18" customHeight="1">
      <c r="A39" s="13" t="s">
        <v>14</v>
      </c>
      <c r="B39" s="14">
        <f>SUM(B37:B38)</f>
        <v>300</v>
      </c>
      <c r="C39" s="14">
        <f>SUM(C37:C38)</f>
        <v>250</v>
      </c>
      <c r="D39" s="14">
        <f>SUM(D37:D38)</f>
        <v>250</v>
      </c>
      <c r="E39" s="14">
        <f>SUM(E37:E38)</f>
        <v>0</v>
      </c>
      <c r="F39" s="14">
        <f>SUM(F37:F38)</f>
        <v>250</v>
      </c>
      <c r="G39" s="14">
        <f>SUM(G35:G38)</f>
        <v>0</v>
      </c>
      <c r="H39" s="17">
        <f>SUM((F39-D39)/D39)</f>
        <v>0</v>
      </c>
      <c r="I39" s="17">
        <f>SUM(I37:I38)</f>
        <v>1.8669868922584265E-2</v>
      </c>
    </row>
    <row r="41" spans="1:9" ht="18" customHeight="1">
      <c r="A41" s="22" t="s">
        <v>26</v>
      </c>
      <c r="B41" s="23"/>
      <c r="C41" s="23"/>
      <c r="D41" s="23"/>
      <c r="E41" s="23"/>
      <c r="F41" s="23"/>
      <c r="G41" s="23"/>
      <c r="H41" s="23"/>
      <c r="I41" s="24"/>
    </row>
    <row r="42" spans="1:9" ht="18" customHeight="1">
      <c r="A42" s="18" t="s">
        <v>29</v>
      </c>
      <c r="B42" s="12">
        <v>4500</v>
      </c>
      <c r="C42" s="12">
        <v>4530</v>
      </c>
      <c r="D42" s="12">
        <v>5180</v>
      </c>
      <c r="E42" s="12">
        <v>1790.8</v>
      </c>
      <c r="F42" s="12">
        <v>4830</v>
      </c>
      <c r="G42" s="12">
        <f t="shared" ref="G42:G43" si="13">SUM(F42-D42)</f>
        <v>-350</v>
      </c>
      <c r="H42" s="16">
        <f>SUM((F42-D42)/D42)</f>
        <v>-6.7567567567567571E-2</v>
      </c>
      <c r="I42" s="19">
        <f t="shared" ref="I42:I43" si="14">SUM(F42/$F$9)</f>
        <v>0.36070186758432804</v>
      </c>
    </row>
    <row r="43" spans="1:9" ht="18" customHeight="1">
      <c r="A43" s="11" t="s">
        <v>27</v>
      </c>
      <c r="B43" s="12">
        <v>0</v>
      </c>
      <c r="C43" s="12">
        <v>0</v>
      </c>
      <c r="D43" s="12">
        <v>1900</v>
      </c>
      <c r="E43" s="12">
        <v>0</v>
      </c>
      <c r="F43" s="12">
        <v>0</v>
      </c>
      <c r="G43" s="12">
        <f t="shared" si="13"/>
        <v>-1900</v>
      </c>
      <c r="H43" s="16">
        <f>SUM((F43-D43)/D43)</f>
        <v>-1</v>
      </c>
      <c r="I43" s="19">
        <f t="shared" si="14"/>
        <v>0</v>
      </c>
    </row>
    <row r="44" spans="1:9" s="15" customFormat="1" ht="18" customHeight="1">
      <c r="A44" s="13" t="s">
        <v>14</v>
      </c>
      <c r="B44" s="14">
        <f>SUM(B42:B43)</f>
        <v>4500</v>
      </c>
      <c r="C44" s="14">
        <f>SUM(C42:C43)</f>
        <v>4530</v>
      </c>
      <c r="D44" s="14">
        <f>SUM(D42:D43)</f>
        <v>7080</v>
      </c>
      <c r="E44" s="14">
        <f>SUM(E42:E43)</f>
        <v>1790.8</v>
      </c>
      <c r="F44" s="14">
        <f>SUM(F42:F43)</f>
        <v>4830</v>
      </c>
      <c r="G44" s="14">
        <f>SUM(G40:G43)</f>
        <v>-2250</v>
      </c>
      <c r="H44" s="17">
        <f>SUM((F44-D44)/D44)</f>
        <v>-0.31779661016949151</v>
      </c>
      <c r="I44" s="17">
        <f>SUM((I42:I43))</f>
        <v>0.36070186758432804</v>
      </c>
    </row>
    <row r="46" spans="1:9" ht="18" customHeight="1">
      <c r="A46" s="22" t="s">
        <v>30</v>
      </c>
      <c r="B46" s="23"/>
      <c r="C46" s="23"/>
      <c r="D46" s="23"/>
      <c r="E46" s="23"/>
      <c r="F46" s="23"/>
      <c r="G46" s="23"/>
      <c r="H46" s="23"/>
      <c r="I46" s="24"/>
    </row>
    <row r="47" spans="1:9" ht="18" customHeight="1">
      <c r="A47" s="11" t="s">
        <v>22</v>
      </c>
      <c r="B47" s="12">
        <v>300</v>
      </c>
      <c r="C47" s="12">
        <v>285</v>
      </c>
      <c r="D47" s="12">
        <v>285</v>
      </c>
      <c r="E47" s="12">
        <v>473.89</v>
      </c>
      <c r="F47" s="12">
        <v>285</v>
      </c>
      <c r="G47" s="12">
        <f t="shared" ref="G47" si="15">SUM(F47-D47)</f>
        <v>0</v>
      </c>
      <c r="H47" s="16">
        <f>SUM((F47-D47)/D47)</f>
        <v>0</v>
      </c>
      <c r="I47" s="19">
        <f t="shared" ref="I47" si="16">SUM(F47/$F$9)</f>
        <v>2.1283650571746065E-2</v>
      </c>
    </row>
    <row r="48" spans="1:9" s="15" customFormat="1" ht="18" customHeight="1">
      <c r="A48" s="13" t="s">
        <v>14</v>
      </c>
      <c r="B48" s="14">
        <f>SUM(B46:B47)</f>
        <v>300</v>
      </c>
      <c r="C48" s="14">
        <f>SUM(C46:C47)</f>
        <v>285</v>
      </c>
      <c r="D48" s="14">
        <f>SUM(D46:D47)</f>
        <v>285</v>
      </c>
      <c r="E48" s="14">
        <f>SUM(E47)</f>
        <v>473.89</v>
      </c>
      <c r="F48" s="14">
        <f>SUM(F47)</f>
        <v>285</v>
      </c>
      <c r="G48" s="14">
        <f>SUM(G44:G47)</f>
        <v>-2250</v>
      </c>
      <c r="H48" s="17">
        <f>SUM((F48-D48)/D48)</f>
        <v>0</v>
      </c>
      <c r="I48" s="17">
        <f>SUM(I47)</f>
        <v>2.1283650571746065E-2</v>
      </c>
    </row>
    <row r="50" spans="1:9" ht="18" customHeight="1">
      <c r="A50" s="22" t="s">
        <v>23</v>
      </c>
      <c r="B50" s="23"/>
      <c r="C50" s="23"/>
      <c r="D50" s="23"/>
      <c r="E50" s="23"/>
      <c r="F50" s="23"/>
      <c r="G50" s="23"/>
      <c r="H50" s="23"/>
      <c r="I50" s="24"/>
    </row>
    <row r="51" spans="1:9" ht="18" customHeight="1">
      <c r="A51" s="11" t="s">
        <v>24</v>
      </c>
      <c r="B51" s="12">
        <v>160</v>
      </c>
      <c r="C51" s="12">
        <v>160</v>
      </c>
      <c r="D51" s="12">
        <v>160</v>
      </c>
      <c r="E51" s="12">
        <v>0</v>
      </c>
      <c r="F51" s="12">
        <v>0</v>
      </c>
      <c r="G51" s="12">
        <f t="shared" ref="G51:G52" si="17">SUM(F51-D51)</f>
        <v>-160</v>
      </c>
      <c r="H51" s="16">
        <f>SUM((F51-D51)/D51)</f>
        <v>-1</v>
      </c>
      <c r="I51" s="19">
        <f t="shared" ref="I51:I52" si="18">SUM(F51/$F$9)</f>
        <v>0</v>
      </c>
    </row>
    <row r="52" spans="1:9" ht="18" customHeight="1">
      <c r="A52" s="11" t="s">
        <v>0</v>
      </c>
      <c r="B52" s="12">
        <v>500</v>
      </c>
      <c r="C52" s="12">
        <v>500</v>
      </c>
      <c r="D52" s="12">
        <v>500</v>
      </c>
      <c r="E52" s="12">
        <v>469.8</v>
      </c>
      <c r="F52" s="12">
        <v>500</v>
      </c>
      <c r="G52" s="12">
        <f t="shared" si="17"/>
        <v>0</v>
      </c>
      <c r="H52" s="16">
        <f>SUM((F52-D52)/D52)</f>
        <v>0</v>
      </c>
      <c r="I52" s="19">
        <f t="shared" si="18"/>
        <v>3.733973784516853E-2</v>
      </c>
    </row>
    <row r="53" spans="1:9" s="15" customFormat="1" ht="18" customHeight="1">
      <c r="A53" s="13" t="s">
        <v>14</v>
      </c>
      <c r="B53" s="14">
        <f>SUM(B51:B52)</f>
        <v>660</v>
      </c>
      <c r="C53" s="14">
        <f t="shared" ref="C53:D53" si="19">SUM(C51:C52)</f>
        <v>660</v>
      </c>
      <c r="D53" s="14">
        <f t="shared" si="19"/>
        <v>660</v>
      </c>
      <c r="E53" s="14">
        <f>SUM(E51:E52)</f>
        <v>469.8</v>
      </c>
      <c r="F53" s="14">
        <f>SUM(F51:F52)</f>
        <v>500</v>
      </c>
      <c r="G53" s="14">
        <f>SUM(G49:G52)</f>
        <v>-160</v>
      </c>
      <c r="H53" s="17">
        <f>SUM((F53-D53)/D53)</f>
        <v>-0.24242424242424243</v>
      </c>
      <c r="I53" s="17">
        <f>SUM(I51:I52)</f>
        <v>3.733973784516853E-2</v>
      </c>
    </row>
    <row r="55" spans="1:9" ht="18" customHeight="1">
      <c r="A55" s="22" t="s">
        <v>33</v>
      </c>
      <c r="B55" s="23"/>
      <c r="C55" s="23"/>
      <c r="D55" s="23"/>
      <c r="E55" s="23"/>
      <c r="F55" s="23"/>
      <c r="G55" s="23"/>
      <c r="H55" s="23"/>
      <c r="I55" s="24"/>
    </row>
    <row r="56" spans="1:9" ht="18" customHeight="1">
      <c r="A56" s="11" t="s">
        <v>25</v>
      </c>
      <c r="B56" s="12">
        <v>500</v>
      </c>
      <c r="C56" s="12">
        <v>500</v>
      </c>
      <c r="D56" s="12">
        <v>500</v>
      </c>
      <c r="E56" s="12">
        <v>0</v>
      </c>
      <c r="F56" s="12">
        <v>500</v>
      </c>
      <c r="G56" s="12">
        <f t="shared" ref="G56" si="20">SUM(F56-D56)</f>
        <v>0</v>
      </c>
      <c r="H56" s="16">
        <f>SUM((F56-D56)/D56)</f>
        <v>0</v>
      </c>
      <c r="I56" s="19">
        <f t="shared" ref="I56" si="21">SUM(F56/$F$9)</f>
        <v>3.733973784516853E-2</v>
      </c>
    </row>
    <row r="57" spans="1:9" s="15" customFormat="1" ht="18" customHeight="1">
      <c r="A57" s="13" t="s">
        <v>14</v>
      </c>
      <c r="B57" s="14">
        <f>SUM(B55:B56)</f>
        <v>500</v>
      </c>
      <c r="C57" s="14">
        <f t="shared" ref="C57" si="22">SUM(C55:C56)</f>
        <v>500</v>
      </c>
      <c r="D57" s="14">
        <f t="shared" ref="D57" si="23">SUM(D55:D56)</f>
        <v>500</v>
      </c>
      <c r="E57" s="14">
        <f>SUM(E56)</f>
        <v>0</v>
      </c>
      <c r="F57" s="14">
        <f>SUM(F56)</f>
        <v>500</v>
      </c>
      <c r="G57" s="14">
        <f>SUM(G53:G56)</f>
        <v>-160</v>
      </c>
      <c r="H57" s="17">
        <f>SUM((F57-D57)/D57)</f>
        <v>0</v>
      </c>
      <c r="I57" s="17">
        <f>SUM(I55:I56)</f>
        <v>3.733973784516853E-2</v>
      </c>
    </row>
    <row r="59" spans="1:9" ht="18" customHeight="1">
      <c r="A59" s="22" t="s">
        <v>34</v>
      </c>
      <c r="B59" s="23"/>
      <c r="C59" s="23"/>
      <c r="D59" s="23"/>
      <c r="E59" s="23"/>
      <c r="F59" s="23"/>
      <c r="G59" s="23"/>
      <c r="H59" s="23"/>
      <c r="I59" s="24"/>
    </row>
    <row r="60" spans="1:9" ht="18" customHeight="1">
      <c r="A60" s="11" t="s">
        <v>35</v>
      </c>
      <c r="B60" s="12">
        <v>220</v>
      </c>
      <c r="C60" s="12">
        <v>220</v>
      </c>
      <c r="D60" s="12">
        <v>220</v>
      </c>
      <c r="E60" s="12">
        <v>53</v>
      </c>
      <c r="F60" s="12">
        <v>220</v>
      </c>
      <c r="G60" s="12">
        <f t="shared" ref="G60" si="24">SUM(F60-D60)</f>
        <v>0</v>
      </c>
      <c r="H60" s="16">
        <f>SUM((F60-D60)/D60)</f>
        <v>0</v>
      </c>
      <c r="I60" s="19">
        <f t="shared" ref="I60" si="25">SUM(F60/$F$9)</f>
        <v>1.6429484651874153E-2</v>
      </c>
    </row>
    <row r="61" spans="1:9" s="15" customFormat="1" ht="18" customHeight="1">
      <c r="A61" s="13" t="s">
        <v>14</v>
      </c>
      <c r="B61" s="14">
        <f>SUM(B59:B60)</f>
        <v>220</v>
      </c>
      <c r="C61" s="14">
        <f t="shared" ref="C61" si="26">SUM(C59:C60)</f>
        <v>220</v>
      </c>
      <c r="D61" s="14">
        <f t="shared" ref="D61" si="27">SUM(D59:D60)</f>
        <v>220</v>
      </c>
      <c r="E61" s="14">
        <f>SUM(E60)</f>
        <v>53</v>
      </c>
      <c r="F61" s="14">
        <f>SUM(F60)</f>
        <v>220</v>
      </c>
      <c r="G61" s="14">
        <f>SUM(G58:G60)</f>
        <v>0</v>
      </c>
      <c r="H61" s="17">
        <f>SUM((F61-D61)/D61)</f>
        <v>0</v>
      </c>
      <c r="I61" s="17">
        <f>SUM(I59:I60)</f>
        <v>1.6429484651874153E-2</v>
      </c>
    </row>
  </sheetData>
  <sortState xmlns:xlrd2="http://schemas.microsoft.com/office/spreadsheetml/2017/richdata2" ref="A51:Q52">
    <sortCondition ref="A51:A52"/>
  </sortState>
  <mergeCells count="13">
    <mergeCell ref="A55:I55"/>
    <mergeCell ref="A59:I59"/>
    <mergeCell ref="A1:I1"/>
    <mergeCell ref="A32:I32"/>
    <mergeCell ref="A36:I36"/>
    <mergeCell ref="A41:I41"/>
    <mergeCell ref="A46:I46"/>
    <mergeCell ref="A50:I50"/>
    <mergeCell ref="B6:E6"/>
    <mergeCell ref="F6:I6"/>
    <mergeCell ref="A14:I14"/>
    <mergeCell ref="A21:I21"/>
    <mergeCell ref="A27:I27"/>
  </mergeCells>
  <phoneticPr fontId="8" type="noConversion"/>
  <pageMargins left="1" right="1" top="1" bottom="1" header="0" footer="0"/>
  <pageSetup scale="43" orientation="landscape" r:id="rId1"/>
  <headerFooter>
    <oddFooter>&amp;L000000&amp;P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791C1-1881-42F7-BE7C-E830B8304E97}">
  <sheetPr>
    <pageSetUpPr fitToPage="1"/>
  </sheetPr>
  <dimension ref="A1:I61"/>
  <sheetViews>
    <sheetView showGridLines="0" tabSelected="1" topLeftCell="C5" zoomScale="110" zoomScaleNormal="110" workbookViewId="0">
      <selection activeCell="F29" sqref="F29"/>
    </sheetView>
  </sheetViews>
  <sheetFormatPr defaultColWidth="13.6328125" defaultRowHeight="18" customHeight="1"/>
  <cols>
    <col min="1" max="1" width="34.6328125" style="6" customWidth="1"/>
    <col min="2" max="9" width="26.6328125" style="6" customWidth="1"/>
    <col min="10" max="16384" width="13.6328125" style="6"/>
  </cols>
  <sheetData>
    <row r="1" spans="1:9" s="1" customFormat="1" ht="48.75" customHeight="1">
      <c r="A1" s="30" t="s">
        <v>45</v>
      </c>
      <c r="B1" s="31"/>
      <c r="C1" s="31"/>
      <c r="D1" s="31"/>
      <c r="E1" s="31"/>
      <c r="F1" s="31"/>
      <c r="G1" s="31"/>
      <c r="H1" s="31"/>
      <c r="I1" s="32"/>
    </row>
    <row r="2" spans="1:9" s="3" customFormat="1" ht="18" customHeight="1">
      <c r="A2" s="2"/>
      <c r="C2" s="2"/>
      <c r="D2" s="2"/>
      <c r="E2" s="2"/>
      <c r="F2" s="2"/>
      <c r="G2" s="2"/>
      <c r="H2" s="2"/>
      <c r="I2" s="2"/>
    </row>
    <row r="3" spans="1:9" s="3" customFormat="1" ht="18" customHeight="1"/>
    <row r="4" spans="1:9" s="3" customFormat="1" ht="18" customHeight="1"/>
    <row r="5" spans="1:9" s="3" customFormat="1" ht="18" customHeight="1">
      <c r="A5" s="2"/>
      <c r="C5" s="2"/>
      <c r="D5" s="2"/>
      <c r="E5" s="2"/>
      <c r="F5" s="2"/>
      <c r="G5" s="4"/>
      <c r="H5" s="4"/>
      <c r="I5" s="4"/>
    </row>
    <row r="6" spans="1:9" ht="18" customHeight="1">
      <c r="A6" s="5"/>
      <c r="B6" s="27" t="s">
        <v>9</v>
      </c>
      <c r="C6" s="28"/>
      <c r="D6" s="28"/>
      <c r="E6" s="24"/>
      <c r="F6" s="27" t="s">
        <v>10</v>
      </c>
      <c r="G6" s="28"/>
      <c r="H6" s="28"/>
      <c r="I6" s="24"/>
    </row>
    <row r="7" spans="1:9" ht="18" customHeight="1">
      <c r="A7" s="5"/>
      <c r="B7" s="7" t="s">
        <v>7</v>
      </c>
      <c r="C7" s="7" t="s">
        <v>44</v>
      </c>
      <c r="D7" s="7" t="s">
        <v>46</v>
      </c>
      <c r="E7" s="7" t="s">
        <v>47</v>
      </c>
      <c r="F7" s="7" t="s">
        <v>40</v>
      </c>
      <c r="G7" s="7" t="s">
        <v>41</v>
      </c>
      <c r="H7" s="7" t="s">
        <v>42</v>
      </c>
      <c r="I7" s="7" t="s">
        <v>43</v>
      </c>
    </row>
    <row r="8" spans="1:9" ht="18" customHeight="1">
      <c r="A8" s="5"/>
      <c r="B8" s="8"/>
      <c r="C8" s="8"/>
      <c r="D8" s="8"/>
      <c r="E8" s="8"/>
      <c r="F8" s="8"/>
      <c r="G8" s="8"/>
      <c r="H8" s="8"/>
      <c r="I8" s="8"/>
    </row>
    <row r="9" spans="1:9" ht="18" customHeight="1">
      <c r="A9" s="9" t="s">
        <v>31</v>
      </c>
      <c r="B9" s="10">
        <f t="shared" ref="B9:D9" si="0">SUM(B19+B25+B30+B34+B39+B44+B48+B53+B57+B61)</f>
        <v>12490</v>
      </c>
      <c r="C9" s="10">
        <f t="shared" si="0"/>
        <v>15900.560000000001</v>
      </c>
      <c r="D9" s="10">
        <f t="shared" si="0"/>
        <v>13390.560000000001</v>
      </c>
      <c r="E9" s="10">
        <v>0</v>
      </c>
      <c r="F9" s="10">
        <f>SUM(F19+F25+F30+F34+F39+F44+F48+F53+F57+F61)</f>
        <v>12049.69</v>
      </c>
      <c r="G9" s="10">
        <f>SUM(G19+G25+G30+G34+G39+G44+G48+G53+G57+G61)</f>
        <v>-1340.87</v>
      </c>
      <c r="H9" s="20">
        <f>SUM((F9-D9)/D9)</f>
        <v>-0.10013546856890232</v>
      </c>
      <c r="I9" s="20">
        <f>SUM(F9/$F$9)</f>
        <v>1</v>
      </c>
    </row>
    <row r="10" spans="1:9" ht="18" customHeight="1">
      <c r="A10" s="9" t="s">
        <v>32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20">
        <v>0</v>
      </c>
      <c r="I10" s="20">
        <v>0</v>
      </c>
    </row>
    <row r="11" spans="1:9" ht="18" customHeight="1">
      <c r="A11" s="9" t="s">
        <v>37</v>
      </c>
      <c r="B11" s="10">
        <f t="shared" ref="B11:D11" si="1">SUM(B19)</f>
        <v>4380</v>
      </c>
      <c r="C11" s="10">
        <f t="shared" si="1"/>
        <v>5240.5600000000004</v>
      </c>
      <c r="D11" s="10">
        <f t="shared" si="1"/>
        <v>5140.5600000000004</v>
      </c>
      <c r="E11" s="10">
        <v>0</v>
      </c>
      <c r="F11" s="10">
        <f t="shared" ref="F11:G11" si="2">SUM(F19)</f>
        <v>4780.55</v>
      </c>
      <c r="G11" s="10">
        <f t="shared" si="2"/>
        <v>-360.01</v>
      </c>
      <c r="H11" s="20">
        <f>SUM((F11-D11)/D11)</f>
        <v>-7.0033225952036385E-2</v>
      </c>
      <c r="I11" s="20">
        <f>SUM(F11/$F$9)</f>
        <v>0.39673634757408699</v>
      </c>
    </row>
    <row r="12" spans="1:9" ht="18" customHeight="1">
      <c r="A12" s="9" t="s">
        <v>38</v>
      </c>
      <c r="B12" s="10">
        <f t="shared" ref="B12:D12" si="3">SUM(B9)</f>
        <v>12490</v>
      </c>
      <c r="C12" s="10">
        <f t="shared" si="3"/>
        <v>15900.560000000001</v>
      </c>
      <c r="D12" s="10">
        <f t="shared" si="3"/>
        <v>13390.560000000001</v>
      </c>
      <c r="E12" s="10">
        <v>0</v>
      </c>
      <c r="F12" s="10">
        <f t="shared" ref="F12:H12" si="4">SUM(F9)</f>
        <v>12049.69</v>
      </c>
      <c r="G12" s="10">
        <f>SUM(G9)</f>
        <v>-1340.87</v>
      </c>
      <c r="H12" s="20">
        <f t="shared" si="4"/>
        <v>-0.10013546856890232</v>
      </c>
      <c r="I12" s="20">
        <f>SUM(F12/$F$9)</f>
        <v>1</v>
      </c>
    </row>
    <row r="14" spans="1:9" ht="18" customHeight="1">
      <c r="A14" s="22" t="s">
        <v>1</v>
      </c>
      <c r="B14" s="23"/>
      <c r="C14" s="23"/>
      <c r="D14" s="23"/>
      <c r="E14" s="23"/>
      <c r="F14" s="23"/>
      <c r="G14" s="23"/>
      <c r="H14" s="23"/>
      <c r="I14" s="24"/>
    </row>
    <row r="15" spans="1:9" ht="18" customHeight="1">
      <c r="A15" s="11" t="s">
        <v>3</v>
      </c>
      <c r="B15" s="12">
        <v>120</v>
      </c>
      <c r="C15" s="12">
        <v>120</v>
      </c>
      <c r="D15" s="12">
        <v>120</v>
      </c>
      <c r="E15" s="10">
        <v>0</v>
      </c>
      <c r="F15" s="12">
        <v>0</v>
      </c>
      <c r="G15" s="12">
        <f>SUM(F15-D15)</f>
        <v>-120</v>
      </c>
      <c r="H15" s="16">
        <f>SUM((F15-D15)/D15)</f>
        <v>-1</v>
      </c>
      <c r="I15" s="19">
        <f>SUM(F15/$F$9)</f>
        <v>0</v>
      </c>
    </row>
    <row r="16" spans="1:9" ht="18" customHeight="1">
      <c r="A16" s="11" t="s">
        <v>4</v>
      </c>
      <c r="B16" s="12">
        <v>200</v>
      </c>
      <c r="C16" s="12">
        <v>200</v>
      </c>
      <c r="D16" s="12">
        <v>200</v>
      </c>
      <c r="E16" s="10">
        <v>0</v>
      </c>
      <c r="F16" s="12">
        <v>0</v>
      </c>
      <c r="G16" s="12">
        <f t="shared" ref="G16:G18" si="5">SUM(F16-D16)</f>
        <v>-200</v>
      </c>
      <c r="H16" s="16">
        <f>SUM((F16-D16)/D16)</f>
        <v>-1</v>
      </c>
      <c r="I16" s="19">
        <f>SUM(F16/$F$9)</f>
        <v>0</v>
      </c>
    </row>
    <row r="17" spans="1:9" ht="18" customHeight="1">
      <c r="A17" s="11" t="s">
        <v>2</v>
      </c>
      <c r="B17" s="12">
        <v>3960</v>
      </c>
      <c r="C17" s="12">
        <v>4720.5600000000004</v>
      </c>
      <c r="D17" s="12">
        <v>4720.5600000000004</v>
      </c>
      <c r="E17" s="10">
        <v>2753.66</v>
      </c>
      <c r="F17" s="12">
        <v>4720.5600000000004</v>
      </c>
      <c r="G17" s="12">
        <f t="shared" si="5"/>
        <v>0</v>
      </c>
      <c r="H17" s="16">
        <f>SUM((F17-D17)/D17)</f>
        <v>0</v>
      </c>
      <c r="I17" s="19">
        <f>SUM(F17/$F$9)</f>
        <v>0.39175779625865897</v>
      </c>
    </row>
    <row r="18" spans="1:9" ht="18" customHeight="1">
      <c r="A18" s="11" t="s">
        <v>5</v>
      </c>
      <c r="B18" s="12">
        <v>100</v>
      </c>
      <c r="C18" s="12">
        <v>200</v>
      </c>
      <c r="D18" s="12">
        <v>100</v>
      </c>
      <c r="E18" s="10">
        <v>59.99</v>
      </c>
      <c r="F18" s="12">
        <v>59.99</v>
      </c>
      <c r="G18" s="12">
        <f t="shared" si="5"/>
        <v>-40.01</v>
      </c>
      <c r="H18" s="16">
        <f>SUM((F18-D18)/D18)</f>
        <v>-0.40009999999999996</v>
      </c>
      <c r="I18" s="19">
        <f>SUM(F18/$F$9)</f>
        <v>4.9785513154280321E-3</v>
      </c>
    </row>
    <row r="19" spans="1:9" s="15" customFormat="1" ht="18" customHeight="1">
      <c r="A19" s="13" t="s">
        <v>14</v>
      </c>
      <c r="B19" s="14">
        <f t="shared" ref="B19:C19" si="6">SUM(B15:B18)</f>
        <v>4380</v>
      </c>
      <c r="C19" s="14">
        <f t="shared" si="6"/>
        <v>5240.5600000000004</v>
      </c>
      <c r="D19" s="14">
        <f>SUM(D15:D18)</f>
        <v>5140.5600000000004</v>
      </c>
      <c r="E19" s="14">
        <f>SUM(E15:E18)</f>
        <v>2813.6499999999996</v>
      </c>
      <c r="F19" s="14">
        <f>SUM(F15:F18)</f>
        <v>4780.55</v>
      </c>
      <c r="G19" s="14">
        <f>SUM(G15:G18)</f>
        <v>-360.01</v>
      </c>
      <c r="H19" s="17">
        <f>SUM((F9-D9)/D19)</f>
        <v>-0.26084123130553882</v>
      </c>
      <c r="I19" s="17">
        <f>SUM(I15:I18)</f>
        <v>0.39673634757408699</v>
      </c>
    </row>
    <row r="21" spans="1:9" ht="18" customHeight="1">
      <c r="A21" s="22" t="s">
        <v>11</v>
      </c>
      <c r="B21" s="23"/>
      <c r="C21" s="23"/>
      <c r="D21" s="23"/>
      <c r="E21" s="23"/>
      <c r="F21" s="23"/>
      <c r="G21" s="23"/>
      <c r="H21" s="23"/>
      <c r="I21" s="24"/>
    </row>
    <row r="22" spans="1:9" ht="18" customHeight="1">
      <c r="A22" s="11" t="s">
        <v>13</v>
      </c>
      <c r="B22" s="12">
        <v>150</v>
      </c>
      <c r="C22" s="12">
        <v>150</v>
      </c>
      <c r="D22" s="12">
        <v>150</v>
      </c>
      <c r="E22" s="12">
        <v>150</v>
      </c>
      <c r="F22" s="12">
        <v>150</v>
      </c>
      <c r="G22" s="12">
        <f t="shared" ref="G22:G24" si="7">SUM(F22-D22)</f>
        <v>0</v>
      </c>
      <c r="H22" s="16">
        <f>SUM((F22-D22)/D22)</f>
        <v>0</v>
      </c>
      <c r="I22" s="19">
        <f>SUM(F22/$F$9)</f>
        <v>1.2448453030741869E-2</v>
      </c>
    </row>
    <row r="23" spans="1:9" ht="18" customHeight="1">
      <c r="A23" s="11" t="s">
        <v>36</v>
      </c>
      <c r="B23" s="12">
        <v>35</v>
      </c>
      <c r="C23" s="12">
        <v>35</v>
      </c>
      <c r="D23" s="12">
        <v>35</v>
      </c>
      <c r="E23" s="12">
        <v>35</v>
      </c>
      <c r="F23" s="12">
        <v>35</v>
      </c>
      <c r="G23" s="12">
        <f t="shared" si="7"/>
        <v>0</v>
      </c>
      <c r="H23" s="16">
        <f>SUM((F23-D23)/D23)</f>
        <v>0</v>
      </c>
      <c r="I23" s="19">
        <f>SUM(F23/$F$9)</f>
        <v>2.904639040506436E-3</v>
      </c>
    </row>
    <row r="24" spans="1:9" ht="18" customHeight="1">
      <c r="A24" s="11" t="s">
        <v>12</v>
      </c>
      <c r="B24" s="12">
        <v>350</v>
      </c>
      <c r="C24" s="12">
        <v>350</v>
      </c>
      <c r="D24" s="12">
        <v>350</v>
      </c>
      <c r="E24" s="12">
        <v>32.33</v>
      </c>
      <c r="F24" s="12">
        <v>350</v>
      </c>
      <c r="G24" s="12">
        <f t="shared" si="7"/>
        <v>0</v>
      </c>
      <c r="H24" s="16">
        <f>SUM((F24-D24)/D24)</f>
        <v>0</v>
      </c>
      <c r="I24" s="19">
        <f>SUM(F24/$F$9)</f>
        <v>2.9046390405064362E-2</v>
      </c>
    </row>
    <row r="25" spans="1:9" s="15" customFormat="1" ht="18" customHeight="1">
      <c r="A25" s="13" t="s">
        <v>14</v>
      </c>
      <c r="B25" s="14">
        <f t="shared" ref="B25:D25" si="8">SUM(B22:B24)</f>
        <v>535</v>
      </c>
      <c r="C25" s="14">
        <f t="shared" si="8"/>
        <v>535</v>
      </c>
      <c r="D25" s="14">
        <f t="shared" si="8"/>
        <v>535</v>
      </c>
      <c r="E25" s="14">
        <f>SUM(E22:E24)</f>
        <v>217.32999999999998</v>
      </c>
      <c r="F25" s="14">
        <f t="shared" ref="F25" si="9">SUM(F22:F24)</f>
        <v>535</v>
      </c>
      <c r="G25" s="14">
        <f>SUM(G21:G24)</f>
        <v>0</v>
      </c>
      <c r="H25" s="17">
        <f>SUM((F25-D25)/D25)</f>
        <v>0</v>
      </c>
      <c r="I25" s="17">
        <f>SUM((I22:I24))</f>
        <v>4.4399482476312667E-2</v>
      </c>
    </row>
    <row r="27" spans="1:9" ht="18" customHeight="1">
      <c r="A27" s="22" t="s">
        <v>15</v>
      </c>
      <c r="B27" s="23"/>
      <c r="C27" s="23"/>
      <c r="D27" s="23"/>
      <c r="E27" s="23"/>
      <c r="F27" s="23"/>
      <c r="G27" s="23"/>
      <c r="H27" s="23"/>
      <c r="I27" s="24"/>
    </row>
    <row r="28" spans="1:9" ht="18" customHeight="1">
      <c r="A28" s="21" t="s">
        <v>16</v>
      </c>
      <c r="B28" s="12">
        <v>300</v>
      </c>
      <c r="C28" s="12">
        <v>300</v>
      </c>
      <c r="D28" s="12">
        <v>300</v>
      </c>
      <c r="E28" s="12">
        <v>325.99</v>
      </c>
      <c r="F28" s="12">
        <v>325.99</v>
      </c>
      <c r="G28" s="12">
        <f t="shared" ref="G28:G29" si="10">SUM(F28-D28)</f>
        <v>25.990000000000009</v>
      </c>
      <c r="H28" s="16">
        <f>SUM((F28-D28)/D28)</f>
        <v>8.6633333333333368E-2</v>
      </c>
      <c r="I28" s="19">
        <f t="shared" ref="I28:I29" si="11">SUM(F28/$F$9)</f>
        <v>2.7053808023276948E-2</v>
      </c>
    </row>
    <row r="29" spans="1:9" ht="18" customHeight="1">
      <c r="A29" s="11" t="s">
        <v>17</v>
      </c>
      <c r="B29" s="12">
        <v>30</v>
      </c>
      <c r="C29" s="12">
        <v>30</v>
      </c>
      <c r="D29" s="12">
        <v>30</v>
      </c>
      <c r="E29" s="12">
        <v>0</v>
      </c>
      <c r="F29" s="12">
        <v>0</v>
      </c>
      <c r="G29" s="12">
        <f t="shared" si="10"/>
        <v>-30</v>
      </c>
      <c r="H29" s="16">
        <f>SUM((F29-D29)/D29)</f>
        <v>-1</v>
      </c>
      <c r="I29" s="19">
        <f t="shared" si="11"/>
        <v>0</v>
      </c>
    </row>
    <row r="30" spans="1:9" s="15" customFormat="1" ht="18" customHeight="1">
      <c r="A30" s="13" t="s">
        <v>14</v>
      </c>
      <c r="B30" s="14">
        <f t="shared" ref="B30:G30" si="12">SUM(B28:B29)</f>
        <v>330</v>
      </c>
      <c r="C30" s="14">
        <f t="shared" si="12"/>
        <v>330</v>
      </c>
      <c r="D30" s="14">
        <f t="shared" si="12"/>
        <v>330</v>
      </c>
      <c r="E30" s="14">
        <f t="shared" si="12"/>
        <v>325.99</v>
      </c>
      <c r="F30" s="14">
        <f t="shared" si="12"/>
        <v>325.99</v>
      </c>
      <c r="G30" s="14">
        <f t="shared" si="12"/>
        <v>-4.0099999999999909</v>
      </c>
      <c r="H30" s="17">
        <f>SUM((F30-D30)/D30)</f>
        <v>-1.2151515151515123E-2</v>
      </c>
      <c r="I30" s="17">
        <f>SUM(I28:I29)</f>
        <v>2.7053808023276948E-2</v>
      </c>
    </row>
    <row r="32" spans="1:9" ht="18" customHeight="1">
      <c r="A32" s="22" t="s">
        <v>18</v>
      </c>
      <c r="B32" s="23"/>
      <c r="C32" s="23"/>
      <c r="D32" s="23"/>
      <c r="E32" s="23"/>
      <c r="F32" s="23"/>
      <c r="G32" s="23"/>
      <c r="H32" s="23"/>
      <c r="I32" s="24"/>
    </row>
    <row r="33" spans="1:9" ht="18" customHeight="1">
      <c r="A33" s="11" t="s">
        <v>28</v>
      </c>
      <c r="B33" s="12">
        <v>800</v>
      </c>
      <c r="C33" s="12">
        <v>800</v>
      </c>
      <c r="D33" s="12">
        <v>800</v>
      </c>
      <c r="E33" s="12">
        <v>300</v>
      </c>
      <c r="F33" s="12">
        <v>800</v>
      </c>
      <c r="G33" s="12">
        <f t="shared" ref="G33" si="13">SUM(F33-D33)</f>
        <v>0</v>
      </c>
      <c r="H33" s="16">
        <f>SUM((F33-D33)/D33)</f>
        <v>0</v>
      </c>
      <c r="I33" s="19">
        <f t="shared" ref="I33" si="14">SUM(F33/$F$9)</f>
        <v>6.6391749497289973E-2</v>
      </c>
    </row>
    <row r="34" spans="1:9" s="15" customFormat="1" ht="18" customHeight="1">
      <c r="A34" s="13" t="s">
        <v>14</v>
      </c>
      <c r="B34" s="14">
        <f>SUM(B33:B33)</f>
        <v>800</v>
      </c>
      <c r="C34" s="14">
        <f>SUM(C33:C33)</f>
        <v>800</v>
      </c>
      <c r="D34" s="14">
        <f>SUM(D33:D33)</f>
        <v>800</v>
      </c>
      <c r="E34" s="14">
        <f>SUM(E33)</f>
        <v>300</v>
      </c>
      <c r="F34" s="14">
        <f>SUM(F33:F33)</f>
        <v>800</v>
      </c>
      <c r="G34" s="14">
        <f>SUM(G33)</f>
        <v>0</v>
      </c>
      <c r="H34" s="17">
        <f>SUM((F34-D34)/D34)</f>
        <v>0</v>
      </c>
      <c r="I34" s="17">
        <f>SUM(I33)</f>
        <v>6.6391749497289973E-2</v>
      </c>
    </row>
    <row r="36" spans="1:9" ht="18" customHeight="1">
      <c r="A36" s="22" t="s">
        <v>19</v>
      </c>
      <c r="B36" s="23"/>
      <c r="C36" s="23"/>
      <c r="D36" s="23"/>
      <c r="E36" s="23"/>
      <c r="F36" s="23"/>
      <c r="G36" s="23"/>
      <c r="H36" s="23"/>
      <c r="I36" s="24"/>
    </row>
    <row r="37" spans="1:9" ht="18" customHeight="1">
      <c r="A37" s="11" t="s">
        <v>21</v>
      </c>
      <c r="B37" s="12">
        <v>50</v>
      </c>
      <c r="C37" s="12">
        <v>50</v>
      </c>
      <c r="D37" s="12">
        <v>50</v>
      </c>
      <c r="E37" s="12">
        <v>0</v>
      </c>
      <c r="F37" s="12">
        <v>0</v>
      </c>
      <c r="G37" s="12">
        <f t="shared" ref="G37:G38" si="15">SUM(F37-D37)</f>
        <v>-50</v>
      </c>
      <c r="H37" s="16">
        <f>SUM((F37-D37)/D37)</f>
        <v>-1</v>
      </c>
      <c r="I37" s="19">
        <f t="shared" ref="I37:I38" si="16">SUM(F37/$F$9)</f>
        <v>0</v>
      </c>
    </row>
    <row r="38" spans="1:9" ht="18" customHeight="1">
      <c r="A38" s="11" t="s">
        <v>20</v>
      </c>
      <c r="B38" s="12">
        <v>200</v>
      </c>
      <c r="C38" s="12">
        <v>200</v>
      </c>
      <c r="D38" s="12">
        <v>200</v>
      </c>
      <c r="E38" s="12">
        <v>36</v>
      </c>
      <c r="F38" s="12">
        <v>0</v>
      </c>
      <c r="G38" s="12">
        <f t="shared" si="15"/>
        <v>-200</v>
      </c>
      <c r="H38" s="16">
        <f>SUM((F38-D38)/D38)</f>
        <v>-1</v>
      </c>
      <c r="I38" s="19">
        <f t="shared" si="16"/>
        <v>0</v>
      </c>
    </row>
    <row r="39" spans="1:9" s="15" customFormat="1" ht="18" customHeight="1">
      <c r="A39" s="13" t="s">
        <v>14</v>
      </c>
      <c r="B39" s="14">
        <f t="shared" ref="B39:G39" si="17">SUM(B37:B38)</f>
        <v>250</v>
      </c>
      <c r="C39" s="14">
        <f t="shared" si="17"/>
        <v>250</v>
      </c>
      <c r="D39" s="14">
        <f t="shared" si="17"/>
        <v>250</v>
      </c>
      <c r="E39" s="14">
        <f t="shared" si="17"/>
        <v>36</v>
      </c>
      <c r="F39" s="14">
        <f t="shared" si="17"/>
        <v>0</v>
      </c>
      <c r="G39" s="14">
        <f t="shared" si="17"/>
        <v>-250</v>
      </c>
      <c r="H39" s="17">
        <f>SUM((F39-D39)/D39)</f>
        <v>-1</v>
      </c>
      <c r="I39" s="17">
        <f>SUM(I37:I38)</f>
        <v>0</v>
      </c>
    </row>
    <row r="41" spans="1:9" ht="18" customHeight="1">
      <c r="A41" s="22" t="s">
        <v>26</v>
      </c>
      <c r="B41" s="23"/>
      <c r="C41" s="23"/>
      <c r="D41" s="23"/>
      <c r="E41" s="23"/>
      <c r="F41" s="23"/>
      <c r="G41" s="23"/>
      <c r="H41" s="23"/>
      <c r="I41" s="24"/>
    </row>
    <row r="42" spans="1:9" ht="18" customHeight="1">
      <c r="A42" s="18" t="s">
        <v>29</v>
      </c>
      <c r="B42" s="12">
        <v>4530</v>
      </c>
      <c r="C42" s="12">
        <v>5180</v>
      </c>
      <c r="D42" s="12">
        <v>4830</v>
      </c>
      <c r="E42" s="12">
        <v>4000</v>
      </c>
      <c r="F42" s="12">
        <v>4830</v>
      </c>
      <c r="G42" s="12">
        <f t="shared" ref="G42:G43" si="18">SUM(F42-D42)</f>
        <v>0</v>
      </c>
      <c r="H42" s="16">
        <f>SUM((F42-D42)/D42)</f>
        <v>0</v>
      </c>
      <c r="I42" s="19">
        <f t="shared" ref="I42:I43" si="19">SUM(F42/$F$9)</f>
        <v>0.40084018758988821</v>
      </c>
    </row>
    <row r="43" spans="1:9" ht="18" customHeight="1">
      <c r="A43" s="11" t="s">
        <v>27</v>
      </c>
      <c r="B43" s="12">
        <v>0</v>
      </c>
      <c r="C43" s="12">
        <v>1900</v>
      </c>
      <c r="D43" s="12">
        <v>0</v>
      </c>
      <c r="E43" s="12">
        <v>0</v>
      </c>
      <c r="F43" s="12">
        <v>0</v>
      </c>
      <c r="G43" s="12">
        <f t="shared" si="18"/>
        <v>0</v>
      </c>
      <c r="H43" s="16" t="e">
        <f>SUM((F43-D43)/D43)</f>
        <v>#DIV/0!</v>
      </c>
      <c r="I43" s="19">
        <f t="shared" si="19"/>
        <v>0</v>
      </c>
    </row>
    <row r="44" spans="1:9" s="15" customFormat="1" ht="18" customHeight="1">
      <c r="A44" s="13" t="s">
        <v>14</v>
      </c>
      <c r="B44" s="14">
        <f t="shared" ref="B44:G44" si="20">SUM(B42:B43)</f>
        <v>4530</v>
      </c>
      <c r="C44" s="14">
        <f t="shared" si="20"/>
        <v>7080</v>
      </c>
      <c r="D44" s="14">
        <f t="shared" si="20"/>
        <v>4830</v>
      </c>
      <c r="E44" s="14">
        <f t="shared" si="20"/>
        <v>4000</v>
      </c>
      <c r="F44" s="14">
        <f t="shared" si="20"/>
        <v>4830</v>
      </c>
      <c r="G44" s="14">
        <f t="shared" si="20"/>
        <v>0</v>
      </c>
      <c r="H44" s="17">
        <f>SUM((F44-D44)/D44)</f>
        <v>0</v>
      </c>
      <c r="I44" s="17">
        <f>SUM((I42:I43))</f>
        <v>0.40084018758988821</v>
      </c>
    </row>
    <row r="46" spans="1:9" ht="18" customHeight="1">
      <c r="A46" s="22" t="s">
        <v>30</v>
      </c>
      <c r="B46" s="23"/>
      <c r="C46" s="23"/>
      <c r="D46" s="23"/>
      <c r="E46" s="23"/>
      <c r="F46" s="23"/>
      <c r="G46" s="23"/>
      <c r="H46" s="23"/>
      <c r="I46" s="24"/>
    </row>
    <row r="47" spans="1:9" ht="18" customHeight="1">
      <c r="A47" s="11" t="s">
        <v>22</v>
      </c>
      <c r="B47" s="12">
        <v>285</v>
      </c>
      <c r="C47" s="12">
        <v>285</v>
      </c>
      <c r="D47" s="12">
        <v>285</v>
      </c>
      <c r="E47" s="12">
        <v>1080</v>
      </c>
      <c r="F47" s="12">
        <v>548.35</v>
      </c>
      <c r="G47" s="12">
        <f t="shared" ref="G47" si="21">SUM(F47-D47)</f>
        <v>263.35000000000002</v>
      </c>
      <c r="H47" s="16">
        <f>SUM((F47-D47)/D47)</f>
        <v>0.92403508771929832</v>
      </c>
      <c r="I47" s="19">
        <f t="shared" ref="I47" si="22">SUM(F47/$F$9)</f>
        <v>4.5507394796048692E-2</v>
      </c>
    </row>
    <row r="48" spans="1:9" s="15" customFormat="1" ht="18" customHeight="1">
      <c r="A48" s="13" t="s">
        <v>14</v>
      </c>
      <c r="B48" s="14">
        <f>SUM(B46:B47)</f>
        <v>285</v>
      </c>
      <c r="C48" s="14">
        <f>SUM(C46:C47)</f>
        <v>285</v>
      </c>
      <c r="D48" s="14">
        <f>SUM(D46:D47)</f>
        <v>285</v>
      </c>
      <c r="E48" s="14">
        <f>SUM(E47)</f>
        <v>1080</v>
      </c>
      <c r="F48" s="14">
        <f>SUM(F46:F47)</f>
        <v>548.35</v>
      </c>
      <c r="G48" s="14">
        <f>SUM(G47)</f>
        <v>263.35000000000002</v>
      </c>
      <c r="H48" s="17">
        <f>SUM((F48-D48)/D48)</f>
        <v>0.92403508771929832</v>
      </c>
      <c r="I48" s="17">
        <f>SUM(I47)</f>
        <v>4.5507394796048692E-2</v>
      </c>
    </row>
    <row r="50" spans="1:9" ht="18" customHeight="1">
      <c r="A50" s="29" t="s">
        <v>23</v>
      </c>
      <c r="B50" s="23"/>
      <c r="C50" s="23"/>
      <c r="D50" s="23"/>
      <c r="E50" s="23"/>
      <c r="F50" s="23"/>
      <c r="G50" s="23"/>
      <c r="H50" s="23"/>
      <c r="I50" s="24"/>
    </row>
    <row r="51" spans="1:9" ht="18" customHeight="1">
      <c r="A51" s="11" t="s">
        <v>24</v>
      </c>
      <c r="B51" s="12">
        <v>160</v>
      </c>
      <c r="C51" s="12">
        <v>160</v>
      </c>
      <c r="D51" s="12">
        <v>0</v>
      </c>
      <c r="E51" s="12">
        <v>0</v>
      </c>
      <c r="F51" s="12">
        <v>0</v>
      </c>
      <c r="G51" s="12">
        <f t="shared" ref="G51:G52" si="23">SUM(F51-D51)</f>
        <v>0</v>
      </c>
      <c r="H51" s="16" t="e">
        <f>SUM((F51-D51)/D51)</f>
        <v>#DIV/0!</v>
      </c>
      <c r="I51" s="19">
        <f t="shared" ref="I51:I52" si="24">SUM(F51/$F$9)</f>
        <v>0</v>
      </c>
    </row>
    <row r="52" spans="1:9" ht="18" customHeight="1">
      <c r="A52" s="11" t="s">
        <v>0</v>
      </c>
      <c r="B52" s="12">
        <v>500</v>
      </c>
      <c r="C52" s="12">
        <v>500</v>
      </c>
      <c r="D52" s="12">
        <v>500</v>
      </c>
      <c r="E52" s="12">
        <v>19.8</v>
      </c>
      <c r="F52" s="12">
        <v>19.8</v>
      </c>
      <c r="G52" s="12">
        <f t="shared" si="23"/>
        <v>-480.2</v>
      </c>
      <c r="H52" s="16">
        <f>SUM((F52-D52)/D52)</f>
        <v>-0.96040000000000003</v>
      </c>
      <c r="I52" s="19">
        <f t="shared" si="24"/>
        <v>1.6431958000579269E-3</v>
      </c>
    </row>
    <row r="53" spans="1:9" s="15" customFormat="1" ht="18" customHeight="1">
      <c r="A53" s="13" t="s">
        <v>14</v>
      </c>
      <c r="B53" s="14">
        <f t="shared" ref="B53:D53" si="25">SUM(B51:B52)</f>
        <v>660</v>
      </c>
      <c r="C53" s="14">
        <f t="shared" si="25"/>
        <v>660</v>
      </c>
      <c r="D53" s="14">
        <f t="shared" si="25"/>
        <v>500</v>
      </c>
      <c r="E53" s="14">
        <f>SUM(E51:E52)</f>
        <v>19.8</v>
      </c>
      <c r="F53" s="14">
        <f t="shared" ref="F53" si="26">SUM(F51:F52)</f>
        <v>19.8</v>
      </c>
      <c r="G53" s="14">
        <f>SUM(G51:G52)</f>
        <v>-480.2</v>
      </c>
      <c r="H53" s="17">
        <f>SUM((F53-D53)/D53)</f>
        <v>-0.96040000000000003</v>
      </c>
      <c r="I53" s="17">
        <f>SUM(I51:I52)</f>
        <v>1.6431958000579269E-3</v>
      </c>
    </row>
    <row r="55" spans="1:9" ht="18" customHeight="1">
      <c r="A55" s="22" t="s">
        <v>33</v>
      </c>
      <c r="B55" s="23"/>
      <c r="C55" s="23"/>
      <c r="D55" s="23"/>
      <c r="E55" s="23"/>
      <c r="F55" s="23"/>
      <c r="G55" s="23"/>
      <c r="H55" s="23"/>
      <c r="I55" s="24"/>
    </row>
    <row r="56" spans="1:9" ht="18" customHeight="1">
      <c r="A56" s="11" t="s">
        <v>25</v>
      </c>
      <c r="B56" s="12">
        <v>500</v>
      </c>
      <c r="C56" s="12">
        <v>500</v>
      </c>
      <c r="D56" s="12">
        <v>500</v>
      </c>
      <c r="E56" s="12">
        <v>127.35</v>
      </c>
      <c r="F56" s="12">
        <v>0</v>
      </c>
      <c r="G56" s="12">
        <f t="shared" ref="G56" si="27">SUM(F56-D56)</f>
        <v>-500</v>
      </c>
      <c r="H56" s="16">
        <f>SUM((F56-D56)/D56)</f>
        <v>-1</v>
      </c>
      <c r="I56" s="19">
        <f t="shared" ref="I56" si="28">SUM(F56/$F$9)</f>
        <v>0</v>
      </c>
    </row>
    <row r="57" spans="1:9" s="15" customFormat="1" ht="18" customHeight="1">
      <c r="A57" s="13" t="s">
        <v>14</v>
      </c>
      <c r="B57" s="14">
        <f t="shared" ref="B57:D57" si="29">SUM(B55:B56)</f>
        <v>500</v>
      </c>
      <c r="C57" s="14">
        <f t="shared" si="29"/>
        <v>500</v>
      </c>
      <c r="D57" s="14">
        <f t="shared" si="29"/>
        <v>500</v>
      </c>
      <c r="E57" s="14">
        <f>SUM(E56)</f>
        <v>127.35</v>
      </c>
      <c r="F57" s="14">
        <f t="shared" ref="F57" si="30">SUM(F55:F56)</f>
        <v>0</v>
      </c>
      <c r="G57" s="14">
        <f>SUM(G56)</f>
        <v>-500</v>
      </c>
      <c r="H57" s="17">
        <f>SUM((F57-D57)/D57)</f>
        <v>-1</v>
      </c>
      <c r="I57" s="17">
        <f>SUM(I55:I56)</f>
        <v>0</v>
      </c>
    </row>
    <row r="59" spans="1:9" ht="18" customHeight="1">
      <c r="A59" s="29" t="s">
        <v>34</v>
      </c>
      <c r="B59" s="23"/>
      <c r="C59" s="23"/>
      <c r="D59" s="23"/>
      <c r="E59" s="23"/>
      <c r="F59" s="23"/>
      <c r="G59" s="23"/>
      <c r="H59" s="23"/>
      <c r="I59" s="24"/>
    </row>
    <row r="60" spans="1:9" ht="18" customHeight="1">
      <c r="A60" s="11" t="s">
        <v>35</v>
      </c>
      <c r="B60" s="12">
        <v>220</v>
      </c>
      <c r="C60" s="12">
        <v>220</v>
      </c>
      <c r="D60" s="12">
        <v>220</v>
      </c>
      <c r="E60" s="12">
        <v>58</v>
      </c>
      <c r="F60" s="12">
        <v>210</v>
      </c>
      <c r="G60" s="12">
        <f t="shared" ref="G60" si="31">SUM(F60-D60)</f>
        <v>-10</v>
      </c>
      <c r="H60" s="16">
        <f>SUM((F60-D60)/D60)</f>
        <v>-4.5454545454545456E-2</v>
      </c>
      <c r="I60" s="19">
        <f t="shared" ref="I60" si="32">SUM(F60/$F$9)</f>
        <v>1.7427834243038617E-2</v>
      </c>
    </row>
    <row r="61" spans="1:9" s="15" customFormat="1" ht="18" customHeight="1">
      <c r="A61" s="13" t="s">
        <v>14</v>
      </c>
      <c r="B61" s="14">
        <f t="shared" ref="B61:D61" si="33">SUM(B59:B60)</f>
        <v>220</v>
      </c>
      <c r="C61" s="14">
        <f t="shared" si="33"/>
        <v>220</v>
      </c>
      <c r="D61" s="14">
        <f t="shared" si="33"/>
        <v>220</v>
      </c>
      <c r="E61" s="14">
        <f>SUM(E60)</f>
        <v>58</v>
      </c>
      <c r="F61" s="14">
        <f t="shared" ref="F61" si="34">SUM(F59:F60)</f>
        <v>210</v>
      </c>
      <c r="G61" s="14">
        <f>SUM(G60)</f>
        <v>-10</v>
      </c>
      <c r="H61" s="17">
        <f>SUM((F61-D61)/D61)</f>
        <v>-4.5454545454545456E-2</v>
      </c>
      <c r="I61" s="17">
        <f>SUM(I59:I60)</f>
        <v>1.7427834243038617E-2</v>
      </c>
    </row>
  </sheetData>
  <mergeCells count="13">
    <mergeCell ref="A27:I27"/>
    <mergeCell ref="A1:I1"/>
    <mergeCell ref="B6:E6"/>
    <mergeCell ref="F6:I6"/>
    <mergeCell ref="A14:I14"/>
    <mergeCell ref="A21:I21"/>
    <mergeCell ref="A59:I59"/>
    <mergeCell ref="A32:I32"/>
    <mergeCell ref="A36:I36"/>
    <mergeCell ref="A41:I41"/>
    <mergeCell ref="A46:I46"/>
    <mergeCell ref="A50:I50"/>
    <mergeCell ref="A55:I55"/>
  </mergeCells>
  <pageMargins left="1" right="1" top="1" bottom="1" header="0" footer="0"/>
  <pageSetup scale="43" orientation="landscape" r:id="rId1"/>
  <headerFooter>
    <oddFooter>&amp;L000000&amp;P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1 e 0 a 2 7 6 - 2 f 6 8 - 4 e c 2 - a 0 b c - f 0 d 0 a 7 1 b f 2 c f "   x m l n s = " h t t p : / / s c h e m a s . m i c r o s o f t . c o m / D a t a M a s h u p " > A A A A A A 0 F A A B Q S w M E F A A C A A g A K m Z I V j 6 K 6 3 u l A A A A 9 g A A A B I A H A B D b 2 5 m a W c v U G F j a 2 F n Z S 5 4 b W w g o h g A K K A U A A A A A A A A A A A A A A A A A A A A A A A A A A A A h Y 9 N C s I w G E S v U r J v / o o g 5 W s K u n B j Q R D E b Y i x D b a p N K n p 3 V x 4 J K 9 g R a v u X M 6 b t 5 i 5 X 2 + Q D 0 0 d X X T n T G s z x D B F k b a q P R h b Z q j 3 x 3 i O c g E b q U 6 y 1 N E o W 5 c O 7 p C h y v t z S k g I A Y c E t 1 1 J O K W M 7 I v 1 V l W 6 k e g j m / 9 y b K z z 0 i q N B O x e Y w T H j H E 8 4 w m m Q C Y I h b F f g Y 9 7 n + 0 P h G V f + 7 7 T Q t t 4 t Q A y R S D v D + I B U E s D B B Q A A g A I A C p m S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q Z k h W C W B T + A Y C A A D C B w A A E w A c A E Z v c m 1 1 b G F z L 1 N l Y 3 R p b 2 4 x L m 0 g o h g A K K A U A A A A A A A A A A A A A A A A A A A A A A A A A A A A 7 Z R N j 9 o w E I b v S P w H K 7 2 A R J K F f h x a 9 d C F X b Z S p a a F t o e q B 5 M M w V 1 7 j O w x H 0 L 8 9 9 p A t 1 p C 2 i 7 V 3 p p D Y s 3 r + B 0 / Y 4 + F n I R G N t p / u 6 + a j W b D z r i B g j 2 J + t p h L i Q b 8 1 X E X j M J 1 G w w / 4 y 0 M z n 4 y B e Y J B k v o R U G f Y 0 E S L Y V z Y j m 9 m W a L p f L p I C F x q T U i 8 T d p l O B H H O I O R b x x B U l U J r v P W L i q z R q t z t 7 h w E n f u E N 9 k 6 b i + 3 X E P l 2 U H 1 m M 4 6 l z 3 G 8 n k N I b c w n E p K x 4 W i n 2 q i + l k 5 h E G 1 r t 1 R n s 4 k u v S t 7 E 3 V Y 3 x k D m K + T M G H b Y Q f p s l 7 q 1 0 u D e u m q X r q u l 4 b 1 0 k 1 F 2 r a b D Y E n q d w v 5 V D L w t N c g A F R o j 2 7 n D N O p L H k p g B U Q F z a J N c q t S B l X H q P 2 N 5 5 J N z O V 4 9 b U s + D f I Q R r G i H q V e J X P F 8 d p L o B 8 e R B K 3 v / f H X P G + A k 8 C S v R f y b J b a M z p c D M g 1 a r V O B U 4 l D z f R l 3 t u R A 4 C C / + 2 K Q k F F o z w w 9 v v z 1 2 q V O / p 4 7 L N v J s u K j w / c + n A R 9 8 i v X j 2 w E P 4 E c q w N c m u H U i W h f 2 d f x K n E o A Q l u E A B o S 5 t m T T q V 8 5 3 p G z R + 2 k + 4 t P 9 x / 5 d A O f 0 B y P T k / g M / A l C p v L 3 v 2 U 0 K k J m J 3 4 C S X w w h u d l k d u D o a d m n S 3 f G Z A C a d Y 1 a a a w f D 3 G Z y S K x k M / 5 z B 8 L w b d N S R W K v X / t + V H t 6 V f g B Q S w E C L Q A U A A I A C A A q Z k h W P o r r e 6 U A A A D 2 A A A A E g A A A A A A A A A A A A A A A A A A A A A A Q 2 9 u Z m l n L 1 B h Y 2 t h Z 2 U u e G 1 s U E s B A i 0 A F A A C A A g A K m Z I V g / K 6 a u k A A A A 6 Q A A A B M A A A A A A A A A A A A A A A A A 8 Q A A A F t D b 2 5 0 Z W 5 0 X 1 R 5 c G V z X S 5 4 b W x Q S w E C L Q A U A A I A C A A q Z k h W C W B T + A Y C A A D C B w A A E w A A A A A A A A A A A A A A A A D i A Q A A R m 9 y b X V s Y X M v U 2 V j d G l v b j E u b V B L B Q Y A A A A A A w A D A M I A A A A 1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L N A A A A A A A A C k 0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Z W d p b 2 5 h b C U y M E Z 1 Z W w l M j B Q c m l j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X V l c n l J R C I g V m F s d W U 9 I n M 2 Y z U x Y W Q 1 Z S 0 0 O D F l L T R m M z M t O D U 4 Z C 0 3 Z T E 1 M W E 5 M W U w O T U i I C 8 + P E V u d H J 5 I F R 5 c G U 9 I k Z p b G x M Y X N 0 V X B k Y X R l Z C I g V m F s d W U 9 I m Q y M D I y L T E x L T E z V D E 5 O j A 5 O j A x L j U 5 N j k z N T B a I i A v P j x F b n R y e S B U e X B l P S J G a W x s Q 2 9 s d W 1 u V H l w Z X M i I F Z h b H V l P S J z Q m d V R k J n W U Z C U V l H I i A v P j x F b n R y e S B U e X B l P S J G a W x s R X J y b 3 J D b 3 V u d C I g V m F s d W U 9 I m w w I i A v P j x F b n R y e S B U e X B l P S J G a W x s Q 2 9 s d W 1 u T m F t Z X M i I F Z h b H V l P S J z W y Z x d W 9 0 O 0 N v d W 5 0 e S Z x d W 9 0 O y w m c X V v d D t E a W V z Z W w g U F B M J n F 1 b 3 Q 7 L C Z x d W 9 0 O 1 V u b G V h Z G V k I F B Q T C Z x d W 9 0 O y w m c X V v d D t T d X B l c i B V b m x l Y W R l Z C B Q U E w m c X V v d D s s J n F 1 b 3 Q 7 U H J l b W l 1 b S B E a W V z Z W w g U F B M J n F 1 b 3 Q 7 L C Z x d W 9 0 O 0 R p Z X N l b C B Q U E c m c X V v d D s s J n F 1 b 3 Q 7 V W 5 s Z W F k Z W Q g U F B H J n F 1 b 3 Q 7 L C Z x d W 9 0 O 1 N 1 c G V y I F V u b G V h Z G V k I F B Q R y Z x d W 9 0 O y w m c X V v d D t Q c m V t a X V t I E R p Z X N l b C B Q U E c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x M T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Z 2 l v b m F s I E Z 1 Z W w g U H J p Y 2 V z L 0 F 1 d G 9 S Z W 1 v d m V k Q 2 9 s d W 1 u c z E u e 0 N v d W 5 0 e S w w f S Z x d W 9 0 O y w m c X V v d D t T Z W N 0 a W 9 u M S 9 S Z W d p b 2 5 h b C B G d W V s I F B y a W N l c y 9 B d X R v U m V t b 3 Z l Z E N v b H V t b n M x L n t E a W V z Z W w g U F B M L D F 9 J n F 1 b 3 Q 7 L C Z x d W 9 0 O 1 N l Y 3 R p b 2 4 x L 1 J l Z 2 l v b m F s I E Z 1 Z W w g U H J p Y 2 V z L 0 F 1 d G 9 S Z W 1 v d m V k Q 2 9 s d W 1 u c z E u e 1 V u b G V h Z G V k I F B Q T C w y f S Z x d W 9 0 O y w m c X V v d D t T Z W N 0 a W 9 u M S 9 S Z W d p b 2 5 h b C B G d W V s I F B y a W N l c y 9 B d X R v U m V t b 3 Z l Z E N v b H V t b n M x L n t T d X B l c i B V b m x l Y W R l Z C B Q U E w s M 3 0 m c X V v d D s s J n F 1 b 3 Q 7 U 2 V j d G l v b j E v U m V n a W 9 u Y W w g R n V l b C B Q c m l j Z X M v Q X V 0 b 1 J l b W 9 2 Z W R D b 2 x 1 b W 5 z M S 5 7 U H J l b W l 1 b S B E a W V z Z W w g U F B M L D R 9 J n F 1 b 3 Q 7 L C Z x d W 9 0 O 1 N l Y 3 R p b 2 4 x L 1 J l Z 2 l v b m F s I E Z 1 Z W w g U H J p Y 2 V z L 0 F 1 d G 9 S Z W 1 v d m V k Q 2 9 s d W 1 u c z E u e 0 R p Z X N l b C B Q U E c s N X 0 m c X V v d D s s J n F 1 b 3 Q 7 U 2 V j d G l v b j E v U m V n a W 9 u Y W w g R n V l b C B Q c m l j Z X M v Q X V 0 b 1 J l b W 9 2 Z W R D b 2 x 1 b W 5 z M S 5 7 V W 5 s Z W F k Z W Q g U F B H L D Z 9 J n F 1 b 3 Q 7 L C Z x d W 9 0 O 1 N l Y 3 R p b 2 4 x L 1 J l Z 2 l v b m F s I E Z 1 Z W w g U H J p Y 2 V z L 0 F 1 d G 9 S Z W 1 v d m V k Q 2 9 s d W 1 u c z E u e 1 N 1 c G V y I F V u b G V h Z G V k I F B Q R y w 3 f S Z x d W 9 0 O y w m c X V v d D t T Z W N 0 a W 9 u M S 9 S Z W d p b 2 5 h b C B G d W V s I F B y a W N l c y 9 B d X R v U m V t b 3 Z l Z E N v b H V t b n M x L n t Q c m V t a X V t I E R p Z X N l b C B Q U E c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U m V n a W 9 u Y W w g R n V l b C B Q c m l j Z X M v Q X V 0 b 1 J l b W 9 2 Z W R D b 2 x 1 b W 5 z M S 5 7 Q 2 9 1 b n R 5 L D B 9 J n F 1 b 3 Q 7 L C Z x d W 9 0 O 1 N l Y 3 R p b 2 4 x L 1 J l Z 2 l v b m F s I E Z 1 Z W w g U H J p Y 2 V z L 0 F 1 d G 9 S Z W 1 v d m V k Q 2 9 s d W 1 u c z E u e 0 R p Z X N l b C B Q U E w s M X 0 m c X V v d D s s J n F 1 b 3 Q 7 U 2 V j d G l v b j E v U m V n a W 9 u Y W w g R n V l b C B Q c m l j Z X M v Q X V 0 b 1 J l b W 9 2 Z W R D b 2 x 1 b W 5 z M S 5 7 V W 5 s Z W F k Z W Q g U F B M L D J 9 J n F 1 b 3 Q 7 L C Z x d W 9 0 O 1 N l Y 3 R p b 2 4 x L 1 J l Z 2 l v b m F s I E Z 1 Z W w g U H J p Y 2 V z L 0 F 1 d G 9 S Z W 1 v d m V k Q 2 9 s d W 1 u c z E u e 1 N 1 c G V y I F V u b G V h Z G V k I F B Q T C w z f S Z x d W 9 0 O y w m c X V v d D t T Z W N 0 a W 9 u M S 9 S Z W d p b 2 5 h b C B G d W V s I F B y a W N l c y 9 B d X R v U m V t b 3 Z l Z E N v b H V t b n M x L n t Q c m V t a X V t I E R p Z X N l b C B Q U E w s N H 0 m c X V v d D s s J n F 1 b 3 Q 7 U 2 V j d G l v b j E v U m V n a W 9 u Y W w g R n V l b C B Q c m l j Z X M v Q X V 0 b 1 J l b W 9 2 Z W R D b 2 x 1 b W 5 z M S 5 7 R G l l c 2 V s I F B Q R y w 1 f S Z x d W 9 0 O y w m c X V v d D t T Z W N 0 a W 9 u M S 9 S Z W d p b 2 5 h b C B G d W V s I F B y a W N l c y 9 B d X R v U m V t b 3 Z l Z E N v b H V t b n M x L n t V b m x l Y W R l Z C B Q U E c s N n 0 m c X V v d D s s J n F 1 b 3 Q 7 U 2 V j d G l v b j E v U m V n a W 9 u Y W w g R n V l b C B Q c m l j Z X M v Q X V 0 b 1 J l b W 9 2 Z W R D b 2 x 1 b W 5 z M S 5 7 U 3 V w Z X I g V W 5 s Z W F k Z W Q g U F B H L D d 9 J n F 1 b 3 Q 7 L C Z x d W 9 0 O 1 N l Y 3 R p b 2 4 x L 1 J l Z 2 l v b m F s I E Z 1 Z W w g U H J p Y 2 V z L 0 F 1 d G 9 S Z W 1 v d m V k Q 2 9 s d W 1 u c z E u e 1 B y Z W 1 p d W 0 g R G l l c 2 V s I F B Q R y w 4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S Z W d p b 2 5 h b C U y M E Z 1 Z W w l M j B Q c m l j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n a W 9 u Y W w l M j B G d W V s J T I w U H J p Y 2 V z L 0 R h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n a W 9 u Y W w l M j B G d W V s J T I w U H J p Y 2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s Z C U y M F N v d m V y Z W l n b n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N v b H V t b j E m c X V v d D s s J n F 1 b 3 Q 7 M i Z x d W 9 0 O y w m c X V v d D t F Y W N o J n F 1 b 3 Q 7 L C Z x d W 9 0 O 1 F 1 Y W 5 0 a X R 5 J n F 1 b 3 Q 7 X S I g L z 4 8 R W 5 0 c n k g V H l w Z T 0 i R m l s b E N v b H V t b l R 5 c G V z I i B W Y W x 1 Z T 0 i c 0 J n W V J C Z z 0 9 I i A v P j x F b n R y e S B U e X B l P S J G a W x s T G F z d F V w Z G F 0 Z W Q i I F Z h b H V l P S J k M j A y M i 0 x M C 0 x M F Q x O D o 1 O T o 1 N y 4 3 O T M z N z Y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i I g L z 4 8 R W 5 0 c n k g V H l w Z T 0 i U X V l c n l J R C I g V m F s d W U 9 I n M 4 M 2 M 0 N G U z Z S 1 j M T c 0 L T Q 0 M j I t Y T F l N y 0 0 Z m F l N T g 2 M D Q z N j k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9 s Z C B T b 3 Z l c m V p Z 2 5 z L 0 F 1 d G 9 S Z W 1 v d m V k Q 2 9 s d W 1 u c z E u e 0 N v b H V t b j E s M H 0 m c X V v d D s s J n F 1 b 3 Q 7 U 2 V j d G l v b j E v R 2 9 s Z C B T b 3 Z l c m V p Z 2 5 z L 0 F 1 d G 9 S Z W 1 v d m V k Q 2 9 s d W 1 u c z E u e z I s M X 0 m c X V v d D s s J n F 1 b 3 Q 7 U 2 V j d G l v b j E v R 2 9 s Z C B T b 3 Z l c m V p Z 2 5 z L 0 F 1 d G 9 S Z W 1 v d m V k Q 2 9 s d W 1 u c z E u e 0 V h Y 2 g s M n 0 m c X V v d D s s J n F 1 b 3 Q 7 U 2 V j d G l v b j E v R 2 9 s Z C B T b 3 Z l c m V p Z 2 5 z L 0 F 1 d G 9 S Z W 1 v d m V k Q 2 9 s d W 1 u c z E u e 1 F 1 Y W 5 0 a X R 5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d v b G Q g U 2 9 2 Z X J l a W d u c y 9 B d X R v U m V t b 3 Z l Z E N v b H V t b n M x L n t D b 2 x 1 b W 4 x L D B 9 J n F 1 b 3 Q 7 L C Z x d W 9 0 O 1 N l Y 3 R p b 2 4 x L 0 d v b G Q g U 2 9 2 Z X J l a W d u c y 9 B d X R v U m V t b 3 Z l Z E N v b H V t b n M x L n s y L D F 9 J n F 1 b 3 Q 7 L C Z x d W 9 0 O 1 N l Y 3 R p b 2 4 x L 0 d v b G Q g U 2 9 2 Z X J l a W d u c y 9 B d X R v U m V t b 3 Z l Z E N v b H V t b n M x L n t F Y W N o L D J 9 J n F 1 b 3 Q 7 L C Z x d W 9 0 O 1 N l Y 3 R p b 2 4 x L 0 d v b G Q g U 2 9 2 Z X J l a W d u c y 9 B d X R v U m V t b 3 Z l Z E N v b H V t b n M x L n t R d W F u d G l 0 e S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s Z C U y M F N v d m V y Z W l n b n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s Z C U y M F N v d m V y Z W l n b n M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2 x k J T I w U 2 9 2 Z X J l a W d u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X R p b m c l M j B P a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E N v d W 5 0 I i B W Y W x 1 Z T 0 i b D E 5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x M 1 Q x O T o x M j o 0 M i 4 1 N T M 0 M D I 1 W i I g L z 4 8 R W 5 0 c n k g V H l w Z T 0 i R m l s b E N v b H V t b l R 5 c G V z I i B W Y W x 1 Z T 0 i c 0 J n T T 0 i I C 8 + P E V u d H J 5 I F R 5 c G U 9 I k Z p b G x D b 2 x 1 b W 5 O Y W 1 l c y I g V m F s d W U 9 I n N b J n F 1 b 3 Q 7 U G V y a W 9 k J n F 1 b 3 Q 7 L C Z x d W 9 0 O 1 Z h b H V l J n F 1 b 3 Q 7 X S I g L z 4 8 R W 5 0 c n k g V H l w Z T 0 i R m l s b F N 0 Y X R 1 c y I g V m F s d W U 9 I n N D b 2 1 w b G V 0 Z S I g L z 4 8 R W 5 0 c n k g V H l w Z T 0 i U X V l c n l J R C I g V m F s d W U 9 I n N h N G E w Z T d h N C 1 m M j Y z L T Q 2 N D Y t O D R l O C 1 l Y T R i Z m J k Y j Z m M j Y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G V h d G l u Z y B P a W w v Q X V 0 b 1 J l b W 9 2 Z W R D b 2 x 1 b W 5 z M S 5 7 U G V y a W 9 k L D B 9 J n F 1 b 3 Q 7 L C Z x d W 9 0 O 1 N l Y 3 R p b 2 4 x L 0 h l Y X R p b m c g T 2 l s L 0 F 1 d G 9 S Z W 1 v d m V k Q 2 9 s d W 1 u c z E u e 1 Z h b H V l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h l Y X R p b m c g T 2 l s L 0 F 1 d G 9 S Z W 1 v d m V k Q 2 9 s d W 1 u c z E u e 1 B l c m l v Z C w w f S Z x d W 9 0 O y w m c X V v d D t T Z W N 0 a W 9 u M S 9 I Z W F 0 a W 5 n I E 9 p b C 9 B d X R v U m V t b 3 Z l Z E N v b H V t b n M x L n t W Y W x 1 Z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G V h d G l u Z y U y M E 9 p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Z W F 0 a W 5 n J T I w T 2 l s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V h d G l u Z y U y M E 9 p b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d W 5 j a W w l M j B U Y X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x M 1 Q x O T o w O T o w M y 4 2 M z M z M z g 5 W i I g L z 4 8 R W 5 0 c n k g V H l w Z T 0 i R m l s b E N v b H V t b l R 5 c G V z I i B W Y W x 1 Z T 0 i c 0 V S R V J F U k V S R V J F P S I g L z 4 8 R W 5 0 c n k g V H l w Z T 0 i R m l s b E N v b H V t b k 5 h b W V z I i B W Y W x 1 Z T 0 i c 1 s m c X V v d D t C Y W 5 k I E E m c X V v d D s s J n F 1 b 3 Q 7 Q m F u Z C B C J n F 1 b 3 Q 7 L C Z x d W 9 0 O 0 J h b m Q g Q y Z x d W 9 0 O y w m c X V v d D t C Y W 5 k I E Q m c X V v d D s s J n F 1 b 3 Q 7 Q m F u Z C B F J n F 1 b 3 Q 7 L C Z x d W 9 0 O 0 J h b m Q g R i Z x d W 9 0 O y w m c X V v d D t C Y W 5 k I E c m c X V v d D s s J n F 1 b 3 Q 7 Q m F u Z C B I J n F 1 b 3 Q 7 X S I g L z 4 8 R W 5 0 c n k g V H l w Z T 0 i R m l s b F N 0 Y X R 1 c y I g V m F s d W U 9 I n N D b 2 1 w b G V 0 Z S I g L z 4 8 R W 5 0 c n k g V H l w Z T 0 i U X V l c n l J R C I g V m F s d W U 9 I n N l N T U 4 M T I 0 O C 1 k O D l j L T Q 4 Y T U t O T A 1 Z i 1 i Z j F h Z T A 5 N z E 0 N 2 Q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1 b m N p b C B U Y X g v Q X V 0 b 1 J l b W 9 2 Z W R D b 2 x 1 b W 5 z M S 5 7 Q m F u Z C B B L D B 9 J n F 1 b 3 Q 7 L C Z x d W 9 0 O 1 N l Y 3 R p b 2 4 x L 0 N v d W 5 j a W w g V G F 4 L 0 F 1 d G 9 S Z W 1 v d m V k Q 2 9 s d W 1 u c z E u e 0 J h b m Q g Q i w x f S Z x d W 9 0 O y w m c X V v d D t T Z W N 0 a W 9 u M S 9 D b 3 V u Y 2 l s I F R h e C 9 B d X R v U m V t b 3 Z l Z E N v b H V t b n M x L n t C Y W 5 k I E M s M n 0 m c X V v d D s s J n F 1 b 3 Q 7 U 2 V j d G l v b j E v Q 2 9 1 b m N p b C B U Y X g v Q X V 0 b 1 J l b W 9 2 Z W R D b 2 x 1 b W 5 z M S 5 7 Q m F u Z C B E L D N 9 J n F 1 b 3 Q 7 L C Z x d W 9 0 O 1 N l Y 3 R p b 2 4 x L 0 N v d W 5 j a W w g V G F 4 L 0 F 1 d G 9 S Z W 1 v d m V k Q 2 9 s d W 1 u c z E u e 0 J h b m Q g R S w 0 f S Z x d W 9 0 O y w m c X V v d D t T Z W N 0 a W 9 u M S 9 D b 3 V u Y 2 l s I F R h e C 9 B d X R v U m V t b 3 Z l Z E N v b H V t b n M x L n t C Y W 5 k I E Y s N X 0 m c X V v d D s s J n F 1 b 3 Q 7 U 2 V j d G l v b j E v Q 2 9 1 b m N p b C B U Y X g v Q X V 0 b 1 J l b W 9 2 Z W R D b 2 x 1 b W 5 z M S 5 7 Q m F u Z C B H L D Z 9 J n F 1 b 3 Q 7 L C Z x d W 9 0 O 1 N l Y 3 R p b 2 4 x L 0 N v d W 5 j a W w g V G F 4 L 0 F 1 d G 9 S Z W 1 v d m V k Q 2 9 s d W 1 u c z E u e 0 J h b m Q g S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D b 3 V u Y 2 l s I F R h e C 9 B d X R v U m V t b 3 Z l Z E N v b H V t b n M x L n t C Y W 5 k I E E s M H 0 m c X V v d D s s J n F 1 b 3 Q 7 U 2 V j d G l v b j E v Q 2 9 1 b m N p b C B U Y X g v Q X V 0 b 1 J l b W 9 2 Z W R D b 2 x 1 b W 5 z M S 5 7 Q m F u Z C B C L D F 9 J n F 1 b 3 Q 7 L C Z x d W 9 0 O 1 N l Y 3 R p b 2 4 x L 0 N v d W 5 j a W w g V G F 4 L 0 F 1 d G 9 S Z W 1 v d m V k Q 2 9 s d W 1 u c z E u e 0 J h b m Q g Q y w y f S Z x d W 9 0 O y w m c X V v d D t T Z W N 0 a W 9 u M S 9 D b 3 V u Y 2 l s I F R h e C 9 B d X R v U m V t b 3 Z l Z E N v b H V t b n M x L n t C Y W 5 k I E Q s M 3 0 m c X V v d D s s J n F 1 b 3 Q 7 U 2 V j d G l v b j E v Q 2 9 1 b m N p b C B U Y X g v Q X V 0 b 1 J l b W 9 2 Z W R D b 2 x 1 b W 5 z M S 5 7 Q m F u Z C B F L D R 9 J n F 1 b 3 Q 7 L C Z x d W 9 0 O 1 N l Y 3 R p b 2 4 x L 0 N v d W 5 j a W w g V G F 4 L 0 F 1 d G 9 S Z W 1 v d m V k Q 2 9 s d W 1 u c z E u e 0 J h b m Q g R i w 1 f S Z x d W 9 0 O y w m c X V v d D t T Z W N 0 a W 9 u M S 9 D b 3 V u Y 2 l s I F R h e C 9 B d X R v U m V t b 3 Z l Z E N v b H V t b n M x L n t C Y W 5 k I E c s N n 0 m c X V v d D s s J n F 1 b 3 Q 7 U 2 V j d G l v b j E v Q 2 9 1 b m N p b C B U Y X g v Q X V 0 b 1 J l b W 9 2 Z W R D b 2 x 1 b W 5 z M S 5 7 Q m F u Z C B I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b 3 V u Y 2 l s J T I w V G F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d W 5 j a W w l M j B U Y X g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3 V u Y 2 l s J T I w V G F 4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s Z C U y M F N v d m V y Z W l n b n M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R d W V y e U l E I i B W Y W x 1 Z T 0 i c z g z Y z Q 0 Z T N l L W M x N z Q t N D Q y M i 1 h M W U 3 L T R m Y W U 1 O D Y w N D M 2 O S I g L z 4 8 R W 5 0 c n k g V H l w Z T 0 i R m l s b E x h c 3 R V c G R h d G V k I i B W Y W x 1 Z T 0 i Z D I w M j M t M D I t M D J U M T A 6 N D c 6 M T Y u N T Q y N z I w N 1 o i I C 8 + P E V u d H J 5 I F R 5 c G U 9 I k Z p b G x F c n J v c k N v d W 5 0 I i B W Y W x 1 Z T 0 i b D A i I C 8 + P E V u d H J 5 I F R 5 c G U 9 I k Z p b G x D b 2 x 1 b W 5 U e X B l c y I g V m F s d W U 9 I n N C Z 1 l S Q m c 9 P S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s s J n F 1 b 3 Q 7 M i Z x d W 9 0 O y w m c X V v d D t F Y W N o J n F 1 b 3 Q 7 L C Z x d W 9 0 O 1 F 1 Y W 5 0 a X R 5 J n F 1 b 3 Q 7 X S I g L z 4 8 R W 5 0 c n k g V H l w Z T 0 i R m l s b E N v d W 5 0 I i B W Y W x 1 Z T 0 i b D I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9 s Z C B T b 3 Z l c m V p Z 2 5 z L 0 F 1 d G 9 S Z W 1 v d m V k Q 2 9 s d W 1 u c z E u e 0 N v b H V t b j E s M H 0 m c X V v d D s s J n F 1 b 3 Q 7 U 2 V j d G l v b j E v R 2 9 s Z C B T b 3 Z l c m V p Z 2 5 z L 0 F 1 d G 9 S Z W 1 v d m V k Q 2 9 s d W 1 u c z E u e z I s M X 0 m c X V v d D s s J n F 1 b 3 Q 7 U 2 V j d G l v b j E v R 2 9 s Z C B T b 3 Z l c m V p Z 2 5 z L 0 F 1 d G 9 S Z W 1 v d m V k Q 2 9 s d W 1 u c z E u e 0 V h Y 2 g s M n 0 m c X V v d D s s J n F 1 b 3 Q 7 U 2 V j d G l v b j E v R 2 9 s Z C B T b 3 Z l c m V p Z 2 5 z L 0 F 1 d G 9 S Z W 1 v d m V k Q 2 9 s d W 1 u c z E u e 1 F 1 Y W 5 0 a X R 5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d v b G Q g U 2 9 2 Z X J l a W d u c y 9 B d X R v U m V t b 3 Z l Z E N v b H V t b n M x L n t D b 2 x 1 b W 4 x L D B 9 J n F 1 b 3 Q 7 L C Z x d W 9 0 O 1 N l Y 3 R p b 2 4 x L 0 d v b G Q g U 2 9 2 Z X J l a W d u c y 9 B d X R v U m V t b 3 Z l Z E N v b H V t b n M x L n s y L D F 9 J n F 1 b 3 Q 7 L C Z x d W 9 0 O 1 N l Y 3 R p b 2 4 x L 0 d v b G Q g U 2 9 2 Z X J l a W d u c y 9 B d X R v U m V t b 3 Z l Z E N v b H V t b n M x L n t F Y W N o L D J 9 J n F 1 b 3 Q 7 L C Z x d W 9 0 O 1 N l Y 3 R p b 2 4 x L 0 d v b G Q g U 2 9 2 Z X J l a W d u c y 9 B d X R v U m V t b 3 Z l Z E N v b H V t b n M x L n t R d W F u d G l 0 e S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s Z C U y M F N v d m V y Z W l n b n M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s Z C U y M F N v d m V y Z W l n b n M l M j A o M i k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2 x k J T I w U 2 9 2 Z X J l a W d u c y U y M C g y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3 + c r 6 X P m H R q z Z g p p D M k h 1 A A A A A A I A A A A A A B B m A A A A A Q A A I A A A A A 9 J D X E T u 2 D G o U n T 8 s 0 i i h 0 J r b O v g M 1 R c e y u I k 0 k u 0 f D A A A A A A 6 A A A A A A g A A I A A A A M w + m c e Z I X w d Z g L M K 3 h Y t t x e U u Z 3 e 8 L D 8 d o / o E I G M E K Q U A A A A M f H 3 U z g q L m 5 k + X j A n T I P X F h n 1 X V G H j Z U / d W K b f H n w 4 M M k L t f z 0 O L d A G y z J D m i 4 Q Y j P e D u 2 4 r V 6 8 6 9 X n D W Y F x f c C K q 4 w 7 v N z t E Y 2 7 7 H 0 T O 7 w Q A A A A M W h c X I V I Q p a k p H I g h 0 h m S k Y k p g x t T 4 a w r p l + U b x Z N i U 0 4 X a g 9 G F z G J Q H a I e 0 N N F D b m P i + 2 w a 0 d W O g v 1 t h e W I M Q = < / D a t a M a s h u p > 
</file>

<file path=customXml/itemProps1.xml><?xml version="1.0" encoding="utf-8"?>
<ds:datastoreItem xmlns:ds="http://schemas.openxmlformats.org/officeDocument/2006/customXml" ds:itemID="{935BC95A-86A4-425A-A3A4-6172FC78E7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Precept 23</vt:lpstr>
      <vt:lpstr>Proposed Precept 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 Worrow</dc:creator>
  <cp:keywords/>
  <dc:description/>
  <cp:lastModifiedBy>Burlescombe PC</cp:lastModifiedBy>
  <cp:revision/>
  <cp:lastPrinted>2023-07-13T14:56:06Z</cp:lastPrinted>
  <dcterms:created xsi:type="dcterms:W3CDTF">2021-05-09T11:25:09Z</dcterms:created>
  <dcterms:modified xsi:type="dcterms:W3CDTF">2024-01-14T11:23:44Z</dcterms:modified>
  <cp:category/>
  <cp:contentStatus/>
</cp:coreProperties>
</file>